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95" yWindow="4050" windowWidth="20460" windowHeight="3660"/>
  </bookViews>
  <sheets>
    <sheet name="Instructions" sheetId="6" r:id="rId1"/>
    <sheet name="Enter Orders Here" sheetId="1" r:id="rId2"/>
    <sheet name="Maximize Profits" sheetId="4" r:id="rId3"/>
    <sheet name="Profit Summary" sheetId="2" r:id="rId4"/>
    <sheet name="Order Summary" sheetId="10" r:id="rId5"/>
    <sheet name="Office Use Only" sheetId="5" state="hidden" r:id="rId6"/>
    <sheet name="Sheet1" sheetId="7" state="hidden" r:id="rId7"/>
  </sheets>
  <definedNames>
    <definedName name="_xlnm.Print_Area" localSheetId="1">'Enter Orders Here'!$A$1:$KS$67</definedName>
    <definedName name="_xlnm.Print_Area" localSheetId="0">Instructions!$A$1:$B$40</definedName>
    <definedName name="_xlnm.Print_Area" localSheetId="2">'Maximize Profits'!$A$1:$F$41</definedName>
    <definedName name="_xlnm.Print_Area" localSheetId="4">'Order Summary'!$A$1:$G$107</definedName>
    <definedName name="_xlnm.Print_Area" localSheetId="3">'Profit Summary'!$A$1:$F$44</definedName>
    <definedName name="_xlnm.Print_Titles" localSheetId="1">'Enter Orders Here'!$A:$D</definedName>
  </definedNames>
  <calcPr calcId="145621"/>
</workbook>
</file>

<file path=xl/calcChain.xml><?xml version="1.0" encoding="utf-8"?>
<calcChain xmlns="http://schemas.openxmlformats.org/spreadsheetml/2006/main">
  <c r="Y64" i="1" l="1"/>
  <c r="IP2" i="1" l="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2" i="1"/>
  <c r="HX3" i="1"/>
  <c r="HX4" i="1"/>
  <c r="HX5" i="1"/>
  <c r="HX6" i="1"/>
  <c r="HX7" i="1"/>
  <c r="HX8" i="1"/>
  <c r="HX9" i="1"/>
  <c r="HX10" i="1"/>
  <c r="HX11" i="1"/>
  <c r="HX12" i="1"/>
  <c r="HX13" i="1"/>
  <c r="HX14" i="1"/>
  <c r="HX15" i="1"/>
  <c r="HX16" i="1"/>
  <c r="HX17" i="1"/>
  <c r="HX18" i="1"/>
  <c r="HX19" i="1"/>
  <c r="HX20" i="1"/>
  <c r="HX21" i="1"/>
  <c r="HX22" i="1"/>
  <c r="HX23" i="1"/>
  <c r="HX24" i="1"/>
  <c r="HX25" i="1"/>
  <c r="HX26" i="1"/>
  <c r="HX27" i="1"/>
  <c r="HX28" i="1"/>
  <c r="HX29" i="1"/>
  <c r="HX30" i="1"/>
  <c r="HX31" i="1"/>
  <c r="HX32" i="1"/>
  <c r="HX33" i="1"/>
  <c r="HX34" i="1"/>
  <c r="HX35" i="1"/>
  <c r="HX36" i="1"/>
  <c r="HX37" i="1"/>
  <c r="HX38" i="1"/>
  <c r="HX39" i="1"/>
  <c r="HX40" i="1"/>
  <c r="HX41" i="1"/>
  <c r="HX42" i="1"/>
  <c r="HX43" i="1"/>
  <c r="HX44" i="1"/>
  <c r="HX45" i="1"/>
  <c r="HX46" i="1"/>
  <c r="HX47" i="1"/>
  <c r="HX48" i="1"/>
  <c r="HX49" i="1"/>
  <c r="HX50" i="1"/>
  <c r="HX51" i="1"/>
  <c r="HX52" i="1"/>
  <c r="HX53" i="1"/>
  <c r="HX54" i="1"/>
  <c r="HX55" i="1"/>
  <c r="HX56" i="1"/>
  <c r="HX57" i="1"/>
  <c r="HX58" i="1"/>
  <c r="HX59" i="1"/>
  <c r="HX60" i="1"/>
  <c r="HX61" i="1"/>
  <c r="HX62" i="1"/>
  <c r="HX63" i="1"/>
  <c r="HX64" i="1"/>
  <c r="HX2" i="1"/>
  <c r="HU3" i="1"/>
  <c r="HU4" i="1"/>
  <c r="HU5" i="1"/>
  <c r="HU6" i="1"/>
  <c r="HU7" i="1"/>
  <c r="HU8" i="1"/>
  <c r="HU9" i="1"/>
  <c r="HU10" i="1"/>
  <c r="HU11" i="1"/>
  <c r="HU12" i="1"/>
  <c r="HU13" i="1"/>
  <c r="HU14" i="1"/>
  <c r="HU15" i="1"/>
  <c r="HU16" i="1"/>
  <c r="HU17" i="1"/>
  <c r="HU18" i="1"/>
  <c r="HU19" i="1"/>
  <c r="HU20" i="1"/>
  <c r="HU21" i="1"/>
  <c r="HU22" i="1"/>
  <c r="HU23" i="1"/>
  <c r="HU24" i="1"/>
  <c r="HU25" i="1"/>
  <c r="HU26" i="1"/>
  <c r="HU27" i="1"/>
  <c r="HU28" i="1"/>
  <c r="HU29" i="1"/>
  <c r="HU30" i="1"/>
  <c r="HU31" i="1"/>
  <c r="HU32" i="1"/>
  <c r="HU33" i="1"/>
  <c r="HU34" i="1"/>
  <c r="HU35" i="1"/>
  <c r="HU36" i="1"/>
  <c r="HU37" i="1"/>
  <c r="HU38" i="1"/>
  <c r="HU39" i="1"/>
  <c r="HU40" i="1"/>
  <c r="HU41" i="1"/>
  <c r="HU42" i="1"/>
  <c r="HU43" i="1"/>
  <c r="HU44" i="1"/>
  <c r="HU45" i="1"/>
  <c r="HU46" i="1"/>
  <c r="HU47" i="1"/>
  <c r="HU48" i="1"/>
  <c r="HU49" i="1"/>
  <c r="HU50" i="1"/>
  <c r="HU51" i="1"/>
  <c r="HU52" i="1"/>
  <c r="HU53" i="1"/>
  <c r="HU54" i="1"/>
  <c r="HU55" i="1"/>
  <c r="HU56" i="1"/>
  <c r="HU57" i="1"/>
  <c r="HU58" i="1"/>
  <c r="HU59" i="1"/>
  <c r="HU60" i="1"/>
  <c r="HU61" i="1"/>
  <c r="HU62" i="1"/>
  <c r="HU63" i="1"/>
  <c r="HU64" i="1"/>
  <c r="HU2" i="1"/>
  <c r="FY3" i="1"/>
  <c r="FY4" i="1"/>
  <c r="FY5" i="1"/>
  <c r="FY6" i="1"/>
  <c r="FY7" i="1"/>
  <c r="FY8" i="1"/>
  <c r="FY9" i="1"/>
  <c r="FY10" i="1"/>
  <c r="FY11" i="1"/>
  <c r="FY12" i="1"/>
  <c r="FY13" i="1"/>
  <c r="FY14" i="1"/>
  <c r="FY15" i="1"/>
  <c r="FY16" i="1"/>
  <c r="FY17" i="1"/>
  <c r="FY18" i="1"/>
  <c r="FY19" i="1"/>
  <c r="FY20" i="1"/>
  <c r="FY21" i="1"/>
  <c r="FY22" i="1"/>
  <c r="FY23" i="1"/>
  <c r="FY24" i="1"/>
  <c r="FY25" i="1"/>
  <c r="FY26" i="1"/>
  <c r="FY27" i="1"/>
  <c r="FY28" i="1"/>
  <c r="FY29" i="1"/>
  <c r="FY30" i="1"/>
  <c r="FY31" i="1"/>
  <c r="FY32" i="1"/>
  <c r="FY33" i="1"/>
  <c r="FY34" i="1"/>
  <c r="FY35" i="1"/>
  <c r="FY36" i="1"/>
  <c r="FY37" i="1"/>
  <c r="FY38" i="1"/>
  <c r="FY39" i="1"/>
  <c r="FY40" i="1"/>
  <c r="FY41" i="1"/>
  <c r="FY42" i="1"/>
  <c r="FY43" i="1"/>
  <c r="FY44" i="1"/>
  <c r="FY45" i="1"/>
  <c r="FY46" i="1"/>
  <c r="FY47" i="1"/>
  <c r="FY48" i="1"/>
  <c r="FY49" i="1"/>
  <c r="FY50" i="1"/>
  <c r="FY51" i="1"/>
  <c r="FY52" i="1"/>
  <c r="FY53" i="1"/>
  <c r="FY54" i="1"/>
  <c r="FY55" i="1"/>
  <c r="FY56" i="1"/>
  <c r="FY57" i="1"/>
  <c r="FY58" i="1"/>
  <c r="FY59" i="1"/>
  <c r="FY60" i="1"/>
  <c r="FY61" i="1"/>
  <c r="FY62" i="1"/>
  <c r="FY63" i="1"/>
  <c r="FY64" i="1"/>
  <c r="FY2" i="1"/>
  <c r="FV3" i="1"/>
  <c r="FV4" i="1"/>
  <c r="FV5" i="1"/>
  <c r="FV6" i="1"/>
  <c r="FV7" i="1"/>
  <c r="FV8" i="1"/>
  <c r="FV9" i="1"/>
  <c r="FV10" i="1"/>
  <c r="FV11" i="1"/>
  <c r="FV12" i="1"/>
  <c r="FV13" i="1"/>
  <c r="FV14" i="1"/>
  <c r="FV15" i="1"/>
  <c r="FV16" i="1"/>
  <c r="FV17" i="1"/>
  <c r="FV18" i="1"/>
  <c r="FV19" i="1"/>
  <c r="FV20" i="1"/>
  <c r="FV21" i="1"/>
  <c r="FV22" i="1"/>
  <c r="FV23" i="1"/>
  <c r="FV24" i="1"/>
  <c r="FV25" i="1"/>
  <c r="FV26" i="1"/>
  <c r="FV27" i="1"/>
  <c r="FV28" i="1"/>
  <c r="FV29" i="1"/>
  <c r="FV30" i="1"/>
  <c r="FV31" i="1"/>
  <c r="FV32" i="1"/>
  <c r="FV33" i="1"/>
  <c r="FV34" i="1"/>
  <c r="FV35" i="1"/>
  <c r="FV36" i="1"/>
  <c r="FV37" i="1"/>
  <c r="FV38" i="1"/>
  <c r="FV39" i="1"/>
  <c r="FV40" i="1"/>
  <c r="FV41" i="1"/>
  <c r="FV42" i="1"/>
  <c r="FV43" i="1"/>
  <c r="FV44" i="1"/>
  <c r="FV45" i="1"/>
  <c r="FV46" i="1"/>
  <c r="FV47" i="1"/>
  <c r="FV48" i="1"/>
  <c r="FV49" i="1"/>
  <c r="FV50" i="1"/>
  <c r="FV51" i="1"/>
  <c r="FV52" i="1"/>
  <c r="FV53" i="1"/>
  <c r="FV54" i="1"/>
  <c r="FV55" i="1"/>
  <c r="FV56" i="1"/>
  <c r="FV57" i="1"/>
  <c r="FV58" i="1"/>
  <c r="FV59" i="1"/>
  <c r="FV60" i="1"/>
  <c r="FV61" i="1"/>
  <c r="FV62" i="1"/>
  <c r="FV63" i="1"/>
  <c r="FV64" i="1"/>
  <c r="FV2" i="1"/>
  <c r="DZ3" i="1"/>
  <c r="DZ4" i="1"/>
  <c r="DZ5" i="1"/>
  <c r="DZ6" i="1"/>
  <c r="DZ7" i="1"/>
  <c r="DZ8" i="1"/>
  <c r="DZ9" i="1"/>
  <c r="DZ10" i="1"/>
  <c r="DZ11" i="1"/>
  <c r="DZ12" i="1"/>
  <c r="DZ13" i="1"/>
  <c r="DZ14" i="1"/>
  <c r="DZ15" i="1"/>
  <c r="DZ16" i="1"/>
  <c r="DZ17" i="1"/>
  <c r="DZ18" i="1"/>
  <c r="DZ19" i="1"/>
  <c r="DZ20" i="1"/>
  <c r="DZ21" i="1"/>
  <c r="DZ22" i="1"/>
  <c r="DZ23" i="1"/>
  <c r="DZ24" i="1"/>
  <c r="DZ25" i="1"/>
  <c r="DZ26" i="1"/>
  <c r="DZ27" i="1"/>
  <c r="DZ28" i="1"/>
  <c r="DZ29" i="1"/>
  <c r="DZ30" i="1"/>
  <c r="DZ31" i="1"/>
  <c r="DZ32" i="1"/>
  <c r="DZ33" i="1"/>
  <c r="DZ34" i="1"/>
  <c r="DZ35" i="1"/>
  <c r="DZ36" i="1"/>
  <c r="DZ37" i="1"/>
  <c r="DZ38" i="1"/>
  <c r="DZ39" i="1"/>
  <c r="DZ40" i="1"/>
  <c r="DZ41" i="1"/>
  <c r="DZ42" i="1"/>
  <c r="DZ43" i="1"/>
  <c r="DZ44" i="1"/>
  <c r="DZ45" i="1"/>
  <c r="DZ46" i="1"/>
  <c r="DZ47" i="1"/>
  <c r="DZ48" i="1"/>
  <c r="DZ49" i="1"/>
  <c r="DZ50" i="1"/>
  <c r="DZ51" i="1"/>
  <c r="DZ52" i="1"/>
  <c r="DZ53" i="1"/>
  <c r="DZ54" i="1"/>
  <c r="DZ55" i="1"/>
  <c r="DZ56" i="1"/>
  <c r="DZ57" i="1"/>
  <c r="DZ58" i="1"/>
  <c r="DZ59" i="1"/>
  <c r="DZ60" i="1"/>
  <c r="DZ61" i="1"/>
  <c r="DZ62" i="1"/>
  <c r="DZ63" i="1"/>
  <c r="DZ64" i="1"/>
  <c r="DZ2" i="1"/>
  <c r="DW3" i="1"/>
  <c r="DW4" i="1"/>
  <c r="DW5" i="1"/>
  <c r="DW6" i="1"/>
  <c r="DW7" i="1"/>
  <c r="DW8" i="1"/>
  <c r="DW9" i="1"/>
  <c r="DW10" i="1"/>
  <c r="DW11" i="1"/>
  <c r="DW12" i="1"/>
  <c r="DW13" i="1"/>
  <c r="DW14" i="1"/>
  <c r="DW15" i="1"/>
  <c r="DW16" i="1"/>
  <c r="DW17" i="1"/>
  <c r="DW18" i="1"/>
  <c r="DW19" i="1"/>
  <c r="DW20" i="1"/>
  <c r="DW21" i="1"/>
  <c r="DW22" i="1"/>
  <c r="DW23" i="1"/>
  <c r="DW24" i="1"/>
  <c r="DW25" i="1"/>
  <c r="DW26" i="1"/>
  <c r="DW27" i="1"/>
  <c r="DW28" i="1"/>
  <c r="DW29" i="1"/>
  <c r="DW30" i="1"/>
  <c r="DW31" i="1"/>
  <c r="DW32" i="1"/>
  <c r="DW33" i="1"/>
  <c r="DW34" i="1"/>
  <c r="DW35" i="1"/>
  <c r="DW36" i="1"/>
  <c r="DW37" i="1"/>
  <c r="DW38" i="1"/>
  <c r="DW39" i="1"/>
  <c r="DW40" i="1"/>
  <c r="DW41" i="1"/>
  <c r="DW42" i="1"/>
  <c r="DW43" i="1"/>
  <c r="DW44" i="1"/>
  <c r="DW45" i="1"/>
  <c r="DW46" i="1"/>
  <c r="DW47" i="1"/>
  <c r="DW48" i="1"/>
  <c r="DW49" i="1"/>
  <c r="DW50" i="1"/>
  <c r="DW51" i="1"/>
  <c r="DW52" i="1"/>
  <c r="DW53" i="1"/>
  <c r="DW54" i="1"/>
  <c r="DW55" i="1"/>
  <c r="DW56" i="1"/>
  <c r="DW57" i="1"/>
  <c r="DW58" i="1"/>
  <c r="DW59" i="1"/>
  <c r="DW60" i="1"/>
  <c r="DW61" i="1"/>
  <c r="DW62" i="1"/>
  <c r="DW63" i="1"/>
  <c r="DW64" i="1"/>
  <c r="DW2" i="1"/>
  <c r="CA3" i="1"/>
  <c r="CA4" i="1"/>
  <c r="CA5" i="1"/>
  <c r="CA6" i="1"/>
  <c r="CA7" i="1"/>
  <c r="CA8" i="1"/>
  <c r="CA9" i="1"/>
  <c r="CA10" i="1"/>
  <c r="CA11" i="1"/>
  <c r="CA12" i="1"/>
  <c r="CA13" i="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1" i="1"/>
  <c r="CA62" i="1"/>
  <c r="CA63" i="1"/>
  <c r="CA64" i="1"/>
  <c r="CA2" i="1"/>
  <c r="BX3" i="1"/>
  <c r="BX4" i="1"/>
  <c r="BX5" i="1"/>
  <c r="BX6" i="1"/>
  <c r="BX7" i="1"/>
  <c r="BX8" i="1"/>
  <c r="BX9" i="1"/>
  <c r="BX1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2" i="1"/>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2" i="1"/>
  <c r="KP65" i="1" l="1"/>
  <c r="KM65" i="1"/>
  <c r="KJ65" i="1"/>
  <c r="KG65" i="1"/>
  <c r="KD65" i="1"/>
  <c r="KA65" i="1"/>
  <c r="JX65" i="1"/>
  <c r="JU65" i="1"/>
  <c r="JR65" i="1"/>
  <c r="JO65" i="1"/>
  <c r="JL65" i="1"/>
  <c r="JI65" i="1"/>
  <c r="JF65" i="1"/>
  <c r="JC65" i="1"/>
  <c r="IZ65" i="1"/>
  <c r="IW65" i="1"/>
  <c r="IT65" i="1"/>
  <c r="IQ65" i="1"/>
  <c r="IN65" i="1"/>
  <c r="IK65" i="1"/>
  <c r="IH65" i="1"/>
  <c r="IE65" i="1"/>
  <c r="IB65" i="1"/>
  <c r="HY65" i="1"/>
  <c r="HV67" i="1"/>
  <c r="HS67" i="1"/>
  <c r="HV65" i="1"/>
  <c r="HS65" i="1"/>
  <c r="HP65" i="1"/>
  <c r="HM65" i="1"/>
  <c r="HJ65" i="1"/>
  <c r="HG65" i="1"/>
  <c r="HD65" i="1"/>
  <c r="HA65" i="1"/>
  <c r="GX65" i="1"/>
  <c r="GU65" i="1"/>
  <c r="GR65" i="1"/>
  <c r="GO65" i="1"/>
  <c r="FW67" i="1"/>
  <c r="FT67" i="1"/>
  <c r="GL65" i="1"/>
  <c r="GI65" i="1"/>
  <c r="GF65" i="1"/>
  <c r="GC65" i="1"/>
  <c r="FZ65" i="1"/>
  <c r="FW65" i="1"/>
  <c r="FT65" i="1"/>
  <c r="FQ65" i="1"/>
  <c r="FN65" i="1"/>
  <c r="FK65" i="1"/>
  <c r="FH65" i="1"/>
  <c r="FE65" i="1"/>
  <c r="DX67" i="1"/>
  <c r="DU67" i="1"/>
  <c r="FB65" i="1"/>
  <c r="EY65" i="1"/>
  <c r="EV65" i="1"/>
  <c r="ES65" i="1"/>
  <c r="EP65" i="1"/>
  <c r="EM65" i="1"/>
  <c r="EJ65" i="1"/>
  <c r="EG65" i="1"/>
  <c r="ED65" i="1"/>
  <c r="EA65" i="1"/>
  <c r="DX65" i="1"/>
  <c r="DU65" i="1"/>
  <c r="DR65" i="1"/>
  <c r="DO65" i="1"/>
  <c r="DL65" i="1"/>
  <c r="DI65" i="1"/>
  <c r="DF65" i="1"/>
  <c r="DC65" i="1"/>
  <c r="CZ65" i="1"/>
  <c r="CW65" i="1"/>
  <c r="CT65" i="1"/>
  <c r="CQ65" i="1"/>
  <c r="BY67" i="1"/>
  <c r="BV67" i="1"/>
  <c r="CN65" i="1"/>
  <c r="CK65" i="1"/>
  <c r="CH65" i="1"/>
  <c r="CE65" i="1"/>
  <c r="CB65" i="1"/>
  <c r="BY65" i="1"/>
  <c r="BV65" i="1"/>
  <c r="BS65" i="1"/>
  <c r="BP65" i="1"/>
  <c r="BM65" i="1"/>
  <c r="BJ65" i="1"/>
  <c r="BG65" i="1"/>
  <c r="BD65" i="1"/>
  <c r="BA65" i="1"/>
  <c r="AX65" i="1"/>
  <c r="AU65" i="1"/>
  <c r="AR65" i="1"/>
  <c r="AO65" i="1"/>
  <c r="AL65" i="1"/>
  <c r="AI65" i="1"/>
  <c r="AF65" i="1"/>
  <c r="AC65" i="1"/>
  <c r="Z65" i="1"/>
  <c r="W65" i="1"/>
  <c r="T65" i="1"/>
  <c r="Q65" i="1"/>
  <c r="N65" i="1"/>
  <c r="K65" i="1"/>
  <c r="H65" i="1"/>
  <c r="A39" i="2" l="1"/>
  <c r="A38" i="2" l="1"/>
  <c r="A37" i="2"/>
  <c r="A36" i="2"/>
  <c r="A35" i="2"/>
  <c r="A34" i="2"/>
  <c r="A33" i="2"/>
  <c r="A32" i="2"/>
  <c r="A31" i="2"/>
  <c r="A27" i="2"/>
  <c r="A28" i="2"/>
  <c r="A29" i="2"/>
  <c r="A30" i="2"/>
  <c r="A26" i="2"/>
  <c r="A25" i="2"/>
  <c r="A17" i="2"/>
  <c r="A18" i="2"/>
  <c r="A19" i="2"/>
  <c r="A20" i="2"/>
  <c r="A21" i="2"/>
  <c r="A22" i="2"/>
  <c r="A23" i="2"/>
  <c r="A24" i="2"/>
  <c r="A16" i="2"/>
  <c r="A15" i="2"/>
  <c r="A14" i="2"/>
  <c r="A13" i="2"/>
  <c r="A12" i="2"/>
  <c r="A7" i="2"/>
  <c r="A8" i="2"/>
  <c r="A9" i="2"/>
  <c r="A10" i="2"/>
  <c r="A11" i="2"/>
  <c r="A6" i="2"/>
  <c r="A5" i="2"/>
  <c r="G62" i="1" l="1"/>
  <c r="E65" i="1"/>
  <c r="KS3" i="1" l="1"/>
  <c r="KS4" i="1"/>
  <c r="KS5" i="1"/>
  <c r="KS6" i="1"/>
  <c r="KS7" i="1"/>
  <c r="KS8" i="1"/>
  <c r="KS9" i="1"/>
  <c r="KS10" i="1"/>
  <c r="KS11" i="1"/>
  <c r="F83" i="10" s="1"/>
  <c r="G83" i="10" s="1"/>
  <c r="KS12" i="1"/>
  <c r="F84" i="10" s="1"/>
  <c r="G84" i="10" s="1"/>
  <c r="KS13" i="1"/>
  <c r="AH17" i="4" s="1"/>
  <c r="KS14" i="1"/>
  <c r="AH18" i="4" s="1"/>
  <c r="KS15" i="1"/>
  <c r="AH16" i="4" s="1"/>
  <c r="KS16" i="1"/>
  <c r="AH19" i="4" s="1"/>
  <c r="KS17" i="1"/>
  <c r="AH20" i="4" s="1"/>
  <c r="KS18" i="1"/>
  <c r="AH22" i="4" s="1"/>
  <c r="KS19" i="1"/>
  <c r="AH23" i="4" s="1"/>
  <c r="AI23" i="4" s="1"/>
  <c r="KS20" i="1"/>
  <c r="AH21" i="4" s="1"/>
  <c r="KS21" i="1"/>
  <c r="AH24" i="4" s="1"/>
  <c r="KS22" i="1"/>
  <c r="AH27" i="4" s="1"/>
  <c r="AI27" i="4" s="1"/>
  <c r="AJ27" i="4" s="1"/>
  <c r="KS23" i="1"/>
  <c r="AH26" i="4" s="1"/>
  <c r="AI26" i="4" s="1"/>
  <c r="AJ26" i="4" s="1"/>
  <c r="KS24" i="1"/>
  <c r="AH28" i="4" s="1"/>
  <c r="AI28" i="4" s="1"/>
  <c r="AJ28" i="4" s="1"/>
  <c r="KS25" i="1"/>
  <c r="AH29" i="4" s="1"/>
  <c r="AI29" i="4" s="1"/>
  <c r="AJ29" i="4" s="1"/>
  <c r="KS26" i="1"/>
  <c r="AH30" i="4" s="1"/>
  <c r="AI30" i="4" s="1"/>
  <c r="AJ30" i="4" s="1"/>
  <c r="KS27" i="1"/>
  <c r="AH32" i="4" s="1"/>
  <c r="AI32" i="4" s="1"/>
  <c r="AJ32" i="4" s="1"/>
  <c r="AK32" i="4" s="1"/>
  <c r="B32" i="4" s="1"/>
  <c r="KS28" i="1"/>
  <c r="AH33" i="4" s="1"/>
  <c r="AI33" i="4" s="1"/>
  <c r="AJ33" i="4" s="1"/>
  <c r="KS29" i="1"/>
  <c r="F70" i="10" s="1"/>
  <c r="G70" i="10" s="1"/>
  <c r="KS30" i="1"/>
  <c r="F73" i="10" s="1"/>
  <c r="G73" i="10" s="1"/>
  <c r="KS31" i="1"/>
  <c r="AH36" i="4" s="1"/>
  <c r="KS32" i="1"/>
  <c r="AH38" i="4" s="1"/>
  <c r="KS33" i="1"/>
  <c r="AH37" i="4" s="1"/>
  <c r="KS34" i="1"/>
  <c r="AH39" i="4" s="1"/>
  <c r="AI39" i="4" s="1"/>
  <c r="KS35" i="1"/>
  <c r="AH34" i="4" s="1"/>
  <c r="AI34" i="4" s="1"/>
  <c r="AJ34" i="4" s="1"/>
  <c r="AK34" i="4" s="1"/>
  <c r="B34" i="4" s="1"/>
  <c r="KS36" i="1"/>
  <c r="F90" i="10" s="1"/>
  <c r="G90" i="10" s="1"/>
  <c r="KS37" i="1"/>
  <c r="F87" i="10" s="1"/>
  <c r="G87" i="10" s="1"/>
  <c r="KS38" i="1"/>
  <c r="F99" i="10" s="1"/>
  <c r="G99" i="10" s="1"/>
  <c r="KS39" i="1"/>
  <c r="F89" i="10" s="1"/>
  <c r="G89" i="10" s="1"/>
  <c r="KS40" i="1"/>
  <c r="F96" i="10" s="1"/>
  <c r="G96" i="10" s="1"/>
  <c r="KS41" i="1"/>
  <c r="F80" i="10" s="1"/>
  <c r="G80" i="10" s="1"/>
  <c r="KS42" i="1"/>
  <c r="F81" i="10" s="1"/>
  <c r="G81" i="10" s="1"/>
  <c r="KS43" i="1"/>
  <c r="F82" i="10" s="1"/>
  <c r="G82" i="10" s="1"/>
  <c r="KS44" i="1"/>
  <c r="F79" i="10" s="1"/>
  <c r="G79" i="10" s="1"/>
  <c r="KS45" i="1"/>
  <c r="F98" i="10" s="1"/>
  <c r="G98" i="10" s="1"/>
  <c r="KS46" i="1"/>
  <c r="F85" i="10" s="1"/>
  <c r="G85" i="10" s="1"/>
  <c r="KS47" i="1"/>
  <c r="F86" i="10" s="1"/>
  <c r="G86" i="10" s="1"/>
  <c r="KS48" i="1"/>
  <c r="F92" i="10" s="1"/>
  <c r="G92" i="10" s="1"/>
  <c r="KS49" i="1"/>
  <c r="F100" i="10" s="1"/>
  <c r="G100" i="10" s="1"/>
  <c r="KS50" i="1"/>
  <c r="F97" i="10" s="1"/>
  <c r="G97" i="10" s="1"/>
  <c r="KS51" i="1"/>
  <c r="F71" i="10" s="1"/>
  <c r="G71" i="10" s="1"/>
  <c r="KS52" i="1"/>
  <c r="F72" i="10" s="1"/>
  <c r="G72" i="10" s="1"/>
  <c r="KS53" i="1"/>
  <c r="F74" i="10" s="1"/>
  <c r="G74" i="10" s="1"/>
  <c r="KS54" i="1"/>
  <c r="F75" i="10" s="1"/>
  <c r="G75" i="10" s="1"/>
  <c r="KS55" i="1"/>
  <c r="F93" i="10" s="1"/>
  <c r="G93" i="10" s="1"/>
  <c r="KS56" i="1"/>
  <c r="F95" i="10" s="1"/>
  <c r="G95" i="10" s="1"/>
  <c r="KS57" i="1"/>
  <c r="F94" i="10" s="1"/>
  <c r="G94" i="10" s="1"/>
  <c r="KS58" i="1"/>
  <c r="F76" i="10" s="1"/>
  <c r="G76" i="10" s="1"/>
  <c r="KS59" i="1"/>
  <c r="KS60" i="1"/>
  <c r="F88" i="10" s="1"/>
  <c r="G88" i="10" s="1"/>
  <c r="KS61" i="1"/>
  <c r="F77" i="10" s="1"/>
  <c r="G77" i="10" s="1"/>
  <c r="KS62" i="1"/>
  <c r="F78" i="10" s="1"/>
  <c r="G78" i="10" s="1"/>
  <c r="KS63" i="1"/>
  <c r="F69" i="10" s="1"/>
  <c r="G69" i="10" s="1"/>
  <c r="KS64" i="1"/>
  <c r="F91" i="10" s="1"/>
  <c r="G91" i="10" s="1"/>
  <c r="KS2" i="1"/>
  <c r="D32" i="4" l="1"/>
  <c r="AL32" i="4"/>
  <c r="F53" i="10" s="1"/>
  <c r="G53" i="10" s="1"/>
  <c r="D34" i="4"/>
  <c r="AL34" i="4"/>
  <c r="F58" i="10" s="1"/>
  <c r="G58" i="10" s="1"/>
  <c r="AJ39" i="4"/>
  <c r="F54" i="10"/>
  <c r="G54" i="10" s="1"/>
  <c r="F68" i="10"/>
  <c r="AI37" i="4"/>
  <c r="AI38" i="4"/>
  <c r="AI36" i="4"/>
  <c r="E34" i="4"/>
  <c r="E32" i="4"/>
  <c r="AK33" i="4"/>
  <c r="B33" i="4" s="1"/>
  <c r="AK29" i="4"/>
  <c r="B29" i="4" s="1"/>
  <c r="AL29" i="4" s="1"/>
  <c r="F49" i="10" s="1"/>
  <c r="G49" i="10" s="1"/>
  <c r="AK28" i="4"/>
  <c r="B28" i="4" s="1"/>
  <c r="AL28" i="4" s="1"/>
  <c r="AK26" i="4"/>
  <c r="B26" i="4" s="1"/>
  <c r="AK30" i="4"/>
  <c r="B30" i="4" s="1"/>
  <c r="AL30" i="4" s="1"/>
  <c r="F51" i="10" s="1"/>
  <c r="G51" i="10" s="1"/>
  <c r="AK27" i="4"/>
  <c r="B27" i="4" s="1"/>
  <c r="AI24" i="4"/>
  <c r="AI21" i="4"/>
  <c r="AJ21" i="4" s="1"/>
  <c r="AJ23" i="4"/>
  <c r="AI22" i="4"/>
  <c r="AJ22" i="4" s="1"/>
  <c r="AI20" i="4"/>
  <c r="AI19" i="4"/>
  <c r="AJ19" i="4" s="1"/>
  <c r="AI16" i="4"/>
  <c r="AJ16" i="4" s="1"/>
  <c r="AI18" i="4"/>
  <c r="AJ18" i="4" s="1"/>
  <c r="AI17" i="4"/>
  <c r="AJ17" i="4" s="1"/>
  <c r="KR64" i="1"/>
  <c r="KR63" i="1"/>
  <c r="KR62" i="1"/>
  <c r="KR61" i="1"/>
  <c r="KR60" i="1"/>
  <c r="KR59" i="1"/>
  <c r="KR58" i="1"/>
  <c r="KR57" i="1"/>
  <c r="KR56" i="1"/>
  <c r="KR55" i="1"/>
  <c r="KR54" i="1"/>
  <c r="KR53" i="1"/>
  <c r="KR52" i="1"/>
  <c r="KR51" i="1"/>
  <c r="KR50" i="1"/>
  <c r="KR49" i="1"/>
  <c r="KR48" i="1"/>
  <c r="KR47" i="1"/>
  <c r="KR46" i="1"/>
  <c r="KR45" i="1"/>
  <c r="KR44" i="1"/>
  <c r="KR43" i="1"/>
  <c r="KR42" i="1"/>
  <c r="KR41" i="1"/>
  <c r="KR40" i="1"/>
  <c r="KR39" i="1"/>
  <c r="KR38" i="1"/>
  <c r="KR37" i="1"/>
  <c r="KR36" i="1"/>
  <c r="KR35" i="1"/>
  <c r="KR34" i="1"/>
  <c r="KR33" i="1"/>
  <c r="KR32" i="1"/>
  <c r="KR31" i="1"/>
  <c r="KR30" i="1"/>
  <c r="KR29" i="1"/>
  <c r="KR28" i="1"/>
  <c r="KR27" i="1"/>
  <c r="KR26" i="1"/>
  <c r="KR25" i="1"/>
  <c r="KR24" i="1"/>
  <c r="KR23" i="1"/>
  <c r="KR22" i="1"/>
  <c r="KR21" i="1"/>
  <c r="KR20" i="1"/>
  <c r="KR19" i="1"/>
  <c r="KR18" i="1"/>
  <c r="KR17" i="1"/>
  <c r="KR16" i="1"/>
  <c r="KR15" i="1"/>
  <c r="KR14" i="1"/>
  <c r="KR13" i="1"/>
  <c r="KR12" i="1"/>
  <c r="KR11" i="1"/>
  <c r="KR10" i="1"/>
  <c r="KR9" i="1"/>
  <c r="KR8" i="1"/>
  <c r="KR7" i="1"/>
  <c r="KR6" i="1"/>
  <c r="KR5" i="1"/>
  <c r="KR4" i="1"/>
  <c r="KR3" i="1"/>
  <c r="KR2" i="1"/>
  <c r="KO64" i="1"/>
  <c r="KO63" i="1"/>
  <c r="KO62" i="1"/>
  <c r="KO61" i="1"/>
  <c r="KO60" i="1"/>
  <c r="KO59" i="1"/>
  <c r="KO58" i="1"/>
  <c r="KO57" i="1"/>
  <c r="KO56" i="1"/>
  <c r="KO55" i="1"/>
  <c r="KO54" i="1"/>
  <c r="KO53" i="1"/>
  <c r="KO52" i="1"/>
  <c r="KO51" i="1"/>
  <c r="KO50" i="1"/>
  <c r="KO49" i="1"/>
  <c r="KO48" i="1"/>
  <c r="KO47" i="1"/>
  <c r="KO46" i="1"/>
  <c r="KO45" i="1"/>
  <c r="KO44" i="1"/>
  <c r="KO43" i="1"/>
  <c r="KO42" i="1"/>
  <c r="KO41" i="1"/>
  <c r="KO40" i="1"/>
  <c r="KO39" i="1"/>
  <c r="KO38" i="1"/>
  <c r="KO37" i="1"/>
  <c r="KO36" i="1"/>
  <c r="KO35" i="1"/>
  <c r="KO34" i="1"/>
  <c r="KO33" i="1"/>
  <c r="KO32" i="1"/>
  <c r="KO31" i="1"/>
  <c r="KO30" i="1"/>
  <c r="KO29" i="1"/>
  <c r="KO28" i="1"/>
  <c r="KO27" i="1"/>
  <c r="KO26" i="1"/>
  <c r="KO25" i="1"/>
  <c r="KO24" i="1"/>
  <c r="KO23" i="1"/>
  <c r="KO22" i="1"/>
  <c r="KO21" i="1"/>
  <c r="KO20" i="1"/>
  <c r="KO19" i="1"/>
  <c r="KO18" i="1"/>
  <c r="KO17" i="1"/>
  <c r="KO16" i="1"/>
  <c r="KO15" i="1"/>
  <c r="KO14" i="1"/>
  <c r="KO13" i="1"/>
  <c r="KO12" i="1"/>
  <c r="KO11" i="1"/>
  <c r="KO10" i="1"/>
  <c r="KO9" i="1"/>
  <c r="KO8" i="1"/>
  <c r="KO7" i="1"/>
  <c r="KO6" i="1"/>
  <c r="KO5" i="1"/>
  <c r="KO4" i="1"/>
  <c r="KO3" i="1"/>
  <c r="KO2" i="1"/>
  <c r="KL64" i="1"/>
  <c r="KL63" i="1"/>
  <c r="KL62" i="1"/>
  <c r="KL61" i="1"/>
  <c r="KL60" i="1"/>
  <c r="KL59" i="1"/>
  <c r="KL58" i="1"/>
  <c r="KL57" i="1"/>
  <c r="KL56" i="1"/>
  <c r="KL55" i="1"/>
  <c r="KL54" i="1"/>
  <c r="KL53" i="1"/>
  <c r="KL52" i="1"/>
  <c r="KL51" i="1"/>
  <c r="KL50" i="1"/>
  <c r="KL49" i="1"/>
  <c r="KL48" i="1"/>
  <c r="KL47" i="1"/>
  <c r="KL46" i="1"/>
  <c r="KL45" i="1"/>
  <c r="KL44" i="1"/>
  <c r="KL43" i="1"/>
  <c r="KL42" i="1"/>
  <c r="KL41" i="1"/>
  <c r="KL40" i="1"/>
  <c r="KL39" i="1"/>
  <c r="KL38" i="1"/>
  <c r="KL37" i="1"/>
  <c r="KL36" i="1"/>
  <c r="KL35" i="1"/>
  <c r="KL34" i="1"/>
  <c r="KL33" i="1"/>
  <c r="KL32" i="1"/>
  <c r="KL31" i="1"/>
  <c r="KL30" i="1"/>
  <c r="KL29" i="1"/>
  <c r="KL28" i="1"/>
  <c r="KL27" i="1"/>
  <c r="KL26" i="1"/>
  <c r="KL25" i="1"/>
  <c r="KL24" i="1"/>
  <c r="KL23" i="1"/>
  <c r="KL22" i="1"/>
  <c r="KL21" i="1"/>
  <c r="KL20" i="1"/>
  <c r="KL19" i="1"/>
  <c r="KL18" i="1"/>
  <c r="KL17" i="1"/>
  <c r="KL16" i="1"/>
  <c r="KL15" i="1"/>
  <c r="KL14" i="1"/>
  <c r="KL13" i="1"/>
  <c r="KL12" i="1"/>
  <c r="KL11" i="1"/>
  <c r="KL10" i="1"/>
  <c r="KL9" i="1"/>
  <c r="KL8" i="1"/>
  <c r="KL7" i="1"/>
  <c r="KL6" i="1"/>
  <c r="KL5" i="1"/>
  <c r="KL4" i="1"/>
  <c r="KL3" i="1"/>
  <c r="KL2" i="1"/>
  <c r="KJ67" i="1" s="1"/>
  <c r="KI64" i="1"/>
  <c r="KI63" i="1"/>
  <c r="KI62" i="1"/>
  <c r="KI61" i="1"/>
  <c r="KI60" i="1"/>
  <c r="KI59" i="1"/>
  <c r="KI58" i="1"/>
  <c r="KI57" i="1"/>
  <c r="KI56" i="1"/>
  <c r="KI55" i="1"/>
  <c r="KI54" i="1"/>
  <c r="KI53" i="1"/>
  <c r="KI52" i="1"/>
  <c r="KI51" i="1"/>
  <c r="KI50" i="1"/>
  <c r="KI49" i="1"/>
  <c r="KI48" i="1"/>
  <c r="KI47" i="1"/>
  <c r="KI46" i="1"/>
  <c r="KI45" i="1"/>
  <c r="KI44" i="1"/>
  <c r="KI43" i="1"/>
  <c r="KI42" i="1"/>
  <c r="KI41" i="1"/>
  <c r="KI40" i="1"/>
  <c r="KI39" i="1"/>
  <c r="KI38" i="1"/>
  <c r="KI37" i="1"/>
  <c r="KI36" i="1"/>
  <c r="KI35" i="1"/>
  <c r="KI34" i="1"/>
  <c r="KI33" i="1"/>
  <c r="KI32" i="1"/>
  <c r="KI31" i="1"/>
  <c r="KI30" i="1"/>
  <c r="KI29" i="1"/>
  <c r="KI28" i="1"/>
  <c r="KI27" i="1"/>
  <c r="KI26" i="1"/>
  <c r="KI25" i="1"/>
  <c r="KI24" i="1"/>
  <c r="KI23" i="1"/>
  <c r="KI22" i="1"/>
  <c r="KI21" i="1"/>
  <c r="KI20" i="1"/>
  <c r="KI19" i="1"/>
  <c r="KI18" i="1"/>
  <c r="KI17" i="1"/>
  <c r="KI16" i="1"/>
  <c r="KI15" i="1"/>
  <c r="KI14" i="1"/>
  <c r="KI13" i="1"/>
  <c r="KI12" i="1"/>
  <c r="KI11" i="1"/>
  <c r="KI10" i="1"/>
  <c r="KI9" i="1"/>
  <c r="KI8" i="1"/>
  <c r="KI7" i="1"/>
  <c r="KI6" i="1"/>
  <c r="KI5" i="1"/>
  <c r="KI4" i="1"/>
  <c r="KI3" i="1"/>
  <c r="KI2" i="1"/>
  <c r="KF64" i="1"/>
  <c r="KF63" i="1"/>
  <c r="KF62" i="1"/>
  <c r="KF61" i="1"/>
  <c r="KF60" i="1"/>
  <c r="KF59" i="1"/>
  <c r="KF58" i="1"/>
  <c r="KF57" i="1"/>
  <c r="KF56" i="1"/>
  <c r="KF55" i="1"/>
  <c r="KF54" i="1"/>
  <c r="KF53" i="1"/>
  <c r="KF52" i="1"/>
  <c r="KF51" i="1"/>
  <c r="KF50" i="1"/>
  <c r="KF49" i="1"/>
  <c r="KF48" i="1"/>
  <c r="KF47" i="1"/>
  <c r="KF46" i="1"/>
  <c r="KF45" i="1"/>
  <c r="KF44" i="1"/>
  <c r="KF43" i="1"/>
  <c r="KF42" i="1"/>
  <c r="KF41" i="1"/>
  <c r="KF40" i="1"/>
  <c r="KF39" i="1"/>
  <c r="KF38" i="1"/>
  <c r="KF37" i="1"/>
  <c r="KF36" i="1"/>
  <c r="KF35" i="1"/>
  <c r="KF34" i="1"/>
  <c r="KF33" i="1"/>
  <c r="KF32" i="1"/>
  <c r="KF31" i="1"/>
  <c r="KF30" i="1"/>
  <c r="KF29" i="1"/>
  <c r="KF28" i="1"/>
  <c r="KF27" i="1"/>
  <c r="KF26" i="1"/>
  <c r="KF25" i="1"/>
  <c r="KF24" i="1"/>
  <c r="KF23" i="1"/>
  <c r="KF22" i="1"/>
  <c r="KF21" i="1"/>
  <c r="KF20" i="1"/>
  <c r="KF19" i="1"/>
  <c r="KF18" i="1"/>
  <c r="KF17" i="1"/>
  <c r="KF16" i="1"/>
  <c r="KF15" i="1"/>
  <c r="KF14" i="1"/>
  <c r="KF13" i="1"/>
  <c r="KF12" i="1"/>
  <c r="KF11" i="1"/>
  <c r="KF10" i="1"/>
  <c r="KF9" i="1"/>
  <c r="KF8" i="1"/>
  <c r="KF7" i="1"/>
  <c r="KF6" i="1"/>
  <c r="KF5" i="1"/>
  <c r="KF4" i="1"/>
  <c r="KF3" i="1"/>
  <c r="KF2" i="1"/>
  <c r="KC64" i="1"/>
  <c r="KC63" i="1"/>
  <c r="KC62" i="1"/>
  <c r="KC61" i="1"/>
  <c r="KC60" i="1"/>
  <c r="KC59" i="1"/>
  <c r="KC58" i="1"/>
  <c r="KC57" i="1"/>
  <c r="KC56" i="1"/>
  <c r="KC55" i="1"/>
  <c r="KC54" i="1"/>
  <c r="KC53" i="1"/>
  <c r="KC52" i="1"/>
  <c r="KC51" i="1"/>
  <c r="KC50" i="1"/>
  <c r="KC49" i="1"/>
  <c r="KC48" i="1"/>
  <c r="KC47" i="1"/>
  <c r="KC46" i="1"/>
  <c r="KC45" i="1"/>
  <c r="KC44" i="1"/>
  <c r="KC43" i="1"/>
  <c r="KC42" i="1"/>
  <c r="KC41" i="1"/>
  <c r="KC40" i="1"/>
  <c r="KC39" i="1"/>
  <c r="KC38" i="1"/>
  <c r="KC37" i="1"/>
  <c r="KC36" i="1"/>
  <c r="KC35" i="1"/>
  <c r="KC34" i="1"/>
  <c r="KC33" i="1"/>
  <c r="KC32" i="1"/>
  <c r="KC31" i="1"/>
  <c r="KC30" i="1"/>
  <c r="KC29" i="1"/>
  <c r="KC28" i="1"/>
  <c r="KC27" i="1"/>
  <c r="KC26" i="1"/>
  <c r="KC25" i="1"/>
  <c r="KC24" i="1"/>
  <c r="KC23" i="1"/>
  <c r="KC22" i="1"/>
  <c r="KC21" i="1"/>
  <c r="KC20" i="1"/>
  <c r="KC19" i="1"/>
  <c r="KC18" i="1"/>
  <c r="KC17" i="1"/>
  <c r="KC16" i="1"/>
  <c r="KC15" i="1"/>
  <c r="KC14" i="1"/>
  <c r="KC13" i="1"/>
  <c r="KC12" i="1"/>
  <c r="KC11" i="1"/>
  <c r="KC10" i="1"/>
  <c r="KC9" i="1"/>
  <c r="KC8" i="1"/>
  <c r="KC7" i="1"/>
  <c r="KC6" i="1"/>
  <c r="KC5" i="1"/>
  <c r="KC4" i="1"/>
  <c r="KC3" i="1"/>
  <c r="KC2" i="1"/>
  <c r="JZ64" i="1"/>
  <c r="JZ63" i="1"/>
  <c r="JZ62" i="1"/>
  <c r="JZ61" i="1"/>
  <c r="JZ60" i="1"/>
  <c r="JZ59" i="1"/>
  <c r="JZ58" i="1"/>
  <c r="JZ57" i="1"/>
  <c r="JZ56" i="1"/>
  <c r="JZ55" i="1"/>
  <c r="JZ54" i="1"/>
  <c r="JZ53" i="1"/>
  <c r="JZ52" i="1"/>
  <c r="JZ51" i="1"/>
  <c r="JZ50" i="1"/>
  <c r="JZ49" i="1"/>
  <c r="JZ48" i="1"/>
  <c r="JZ47" i="1"/>
  <c r="JZ46" i="1"/>
  <c r="JZ45" i="1"/>
  <c r="JZ44" i="1"/>
  <c r="JZ43" i="1"/>
  <c r="JZ42" i="1"/>
  <c r="JZ41" i="1"/>
  <c r="JZ40" i="1"/>
  <c r="JZ39" i="1"/>
  <c r="JZ38" i="1"/>
  <c r="JZ37" i="1"/>
  <c r="JZ36" i="1"/>
  <c r="JZ35" i="1"/>
  <c r="JZ34" i="1"/>
  <c r="JZ33" i="1"/>
  <c r="JZ32" i="1"/>
  <c r="JZ31" i="1"/>
  <c r="JZ30" i="1"/>
  <c r="JZ29" i="1"/>
  <c r="JZ28" i="1"/>
  <c r="JZ27" i="1"/>
  <c r="JZ26" i="1"/>
  <c r="JZ25" i="1"/>
  <c r="JZ24" i="1"/>
  <c r="JZ23" i="1"/>
  <c r="JZ22" i="1"/>
  <c r="JZ21" i="1"/>
  <c r="JZ20" i="1"/>
  <c r="JZ19" i="1"/>
  <c r="JZ18" i="1"/>
  <c r="JZ17" i="1"/>
  <c r="JZ16" i="1"/>
  <c r="JZ15" i="1"/>
  <c r="JZ14" i="1"/>
  <c r="JZ13" i="1"/>
  <c r="JZ12" i="1"/>
  <c r="JZ11" i="1"/>
  <c r="JZ10" i="1"/>
  <c r="JZ9" i="1"/>
  <c r="JZ8" i="1"/>
  <c r="JZ7" i="1"/>
  <c r="JZ6" i="1"/>
  <c r="JZ5" i="1"/>
  <c r="JZ4" i="1"/>
  <c r="JZ3" i="1"/>
  <c r="JZ2" i="1"/>
  <c r="JX67" i="1" s="1"/>
  <c r="JW64" i="1"/>
  <c r="JW63" i="1"/>
  <c r="JW62" i="1"/>
  <c r="JW61" i="1"/>
  <c r="JW60" i="1"/>
  <c r="JW59" i="1"/>
  <c r="JW58" i="1"/>
  <c r="JW57" i="1"/>
  <c r="JW56" i="1"/>
  <c r="JW55" i="1"/>
  <c r="JW54" i="1"/>
  <c r="JW53" i="1"/>
  <c r="JW52" i="1"/>
  <c r="JW51" i="1"/>
  <c r="JW50" i="1"/>
  <c r="JW49" i="1"/>
  <c r="JW48" i="1"/>
  <c r="JW47" i="1"/>
  <c r="JW46" i="1"/>
  <c r="JW45" i="1"/>
  <c r="JW44" i="1"/>
  <c r="JW43" i="1"/>
  <c r="JW42" i="1"/>
  <c r="JW41" i="1"/>
  <c r="JW40" i="1"/>
  <c r="JW39" i="1"/>
  <c r="JW38" i="1"/>
  <c r="JW37" i="1"/>
  <c r="JW36" i="1"/>
  <c r="JW35" i="1"/>
  <c r="JW34" i="1"/>
  <c r="JW33" i="1"/>
  <c r="JW32" i="1"/>
  <c r="JW31" i="1"/>
  <c r="JW30" i="1"/>
  <c r="JW29" i="1"/>
  <c r="JW28" i="1"/>
  <c r="JW27" i="1"/>
  <c r="JW26" i="1"/>
  <c r="JW25" i="1"/>
  <c r="JW24" i="1"/>
  <c r="JW23" i="1"/>
  <c r="JW22" i="1"/>
  <c r="JW21" i="1"/>
  <c r="JW20" i="1"/>
  <c r="JW19" i="1"/>
  <c r="JW18" i="1"/>
  <c r="JW17" i="1"/>
  <c r="JW16" i="1"/>
  <c r="JW15" i="1"/>
  <c r="JW14" i="1"/>
  <c r="JW13" i="1"/>
  <c r="JW12" i="1"/>
  <c r="JW11" i="1"/>
  <c r="JW10" i="1"/>
  <c r="JW9" i="1"/>
  <c r="JW8" i="1"/>
  <c r="JW7" i="1"/>
  <c r="JW6" i="1"/>
  <c r="JW5" i="1"/>
  <c r="JW4" i="1"/>
  <c r="JW3" i="1"/>
  <c r="JW2" i="1"/>
  <c r="JT64" i="1"/>
  <c r="JT63" i="1"/>
  <c r="JT62" i="1"/>
  <c r="JT61" i="1"/>
  <c r="JT60" i="1"/>
  <c r="JT59" i="1"/>
  <c r="JT58" i="1"/>
  <c r="JT57" i="1"/>
  <c r="JT56" i="1"/>
  <c r="JT55" i="1"/>
  <c r="JT54" i="1"/>
  <c r="JT53" i="1"/>
  <c r="JT52" i="1"/>
  <c r="JT51" i="1"/>
  <c r="JT50" i="1"/>
  <c r="JT49" i="1"/>
  <c r="JT48" i="1"/>
  <c r="JT47" i="1"/>
  <c r="JT46" i="1"/>
  <c r="JT45" i="1"/>
  <c r="JT44" i="1"/>
  <c r="JT43" i="1"/>
  <c r="JT42" i="1"/>
  <c r="JT41" i="1"/>
  <c r="JT40" i="1"/>
  <c r="JT39" i="1"/>
  <c r="JT38" i="1"/>
  <c r="JT37" i="1"/>
  <c r="JT36" i="1"/>
  <c r="JT35" i="1"/>
  <c r="JT34" i="1"/>
  <c r="JT33" i="1"/>
  <c r="JT32" i="1"/>
  <c r="JT31" i="1"/>
  <c r="JT30" i="1"/>
  <c r="JT29" i="1"/>
  <c r="JT28" i="1"/>
  <c r="JT27" i="1"/>
  <c r="JT26" i="1"/>
  <c r="JT25" i="1"/>
  <c r="JT24" i="1"/>
  <c r="JT23" i="1"/>
  <c r="JT22" i="1"/>
  <c r="JT21" i="1"/>
  <c r="JT20" i="1"/>
  <c r="JT19" i="1"/>
  <c r="JT18" i="1"/>
  <c r="JT17" i="1"/>
  <c r="JT16" i="1"/>
  <c r="JT15" i="1"/>
  <c r="JT14" i="1"/>
  <c r="JT13" i="1"/>
  <c r="JT12" i="1"/>
  <c r="JT11" i="1"/>
  <c r="JT10" i="1"/>
  <c r="JT9" i="1"/>
  <c r="JT8" i="1"/>
  <c r="JT7" i="1"/>
  <c r="JT6" i="1"/>
  <c r="JT5" i="1"/>
  <c r="JT4" i="1"/>
  <c r="JT3" i="1"/>
  <c r="JT2" i="1"/>
  <c r="JQ64" i="1"/>
  <c r="JQ63" i="1"/>
  <c r="JQ62" i="1"/>
  <c r="JQ61" i="1"/>
  <c r="JQ60" i="1"/>
  <c r="JQ59" i="1"/>
  <c r="JQ58" i="1"/>
  <c r="JQ57" i="1"/>
  <c r="JQ56" i="1"/>
  <c r="JQ55" i="1"/>
  <c r="JQ54" i="1"/>
  <c r="JQ53" i="1"/>
  <c r="JQ52" i="1"/>
  <c r="JQ51" i="1"/>
  <c r="JQ50" i="1"/>
  <c r="JQ49" i="1"/>
  <c r="JQ48" i="1"/>
  <c r="JQ47" i="1"/>
  <c r="JQ46" i="1"/>
  <c r="JQ45" i="1"/>
  <c r="JQ44" i="1"/>
  <c r="JQ43" i="1"/>
  <c r="JQ42" i="1"/>
  <c r="JQ41" i="1"/>
  <c r="JQ40" i="1"/>
  <c r="JQ39" i="1"/>
  <c r="JQ38" i="1"/>
  <c r="JQ37" i="1"/>
  <c r="JQ36" i="1"/>
  <c r="JQ35" i="1"/>
  <c r="JQ34" i="1"/>
  <c r="JQ33" i="1"/>
  <c r="JQ32" i="1"/>
  <c r="JQ31" i="1"/>
  <c r="JQ30" i="1"/>
  <c r="JQ29" i="1"/>
  <c r="JQ28" i="1"/>
  <c r="JQ27" i="1"/>
  <c r="JQ26" i="1"/>
  <c r="JQ25" i="1"/>
  <c r="JQ24" i="1"/>
  <c r="JQ23" i="1"/>
  <c r="JQ22" i="1"/>
  <c r="JQ21" i="1"/>
  <c r="JQ20" i="1"/>
  <c r="JQ19" i="1"/>
  <c r="JQ18" i="1"/>
  <c r="JQ17" i="1"/>
  <c r="JQ16" i="1"/>
  <c r="JQ15" i="1"/>
  <c r="JQ14" i="1"/>
  <c r="JQ13" i="1"/>
  <c r="JQ12" i="1"/>
  <c r="JQ11" i="1"/>
  <c r="JQ10" i="1"/>
  <c r="JQ9" i="1"/>
  <c r="JQ8" i="1"/>
  <c r="JQ7" i="1"/>
  <c r="JQ6" i="1"/>
  <c r="JQ5" i="1"/>
  <c r="JQ4" i="1"/>
  <c r="JQ3" i="1"/>
  <c r="JQ2" i="1"/>
  <c r="JN64" i="1"/>
  <c r="JN63" i="1"/>
  <c r="JN62" i="1"/>
  <c r="JN61" i="1"/>
  <c r="JN60" i="1"/>
  <c r="JN59" i="1"/>
  <c r="JN58" i="1"/>
  <c r="JN57" i="1"/>
  <c r="JN56" i="1"/>
  <c r="JN55" i="1"/>
  <c r="JN54" i="1"/>
  <c r="JN53" i="1"/>
  <c r="JN52" i="1"/>
  <c r="JN51" i="1"/>
  <c r="JN50" i="1"/>
  <c r="JN49" i="1"/>
  <c r="JN48" i="1"/>
  <c r="JN47" i="1"/>
  <c r="JN46" i="1"/>
  <c r="JN45" i="1"/>
  <c r="JN44" i="1"/>
  <c r="JN43" i="1"/>
  <c r="JN42" i="1"/>
  <c r="JN41" i="1"/>
  <c r="JN40" i="1"/>
  <c r="JN39" i="1"/>
  <c r="JN38" i="1"/>
  <c r="JN37" i="1"/>
  <c r="JN36" i="1"/>
  <c r="JN35" i="1"/>
  <c r="JN34" i="1"/>
  <c r="JN33" i="1"/>
  <c r="JN32" i="1"/>
  <c r="JN31" i="1"/>
  <c r="JN30" i="1"/>
  <c r="JN29" i="1"/>
  <c r="JN28" i="1"/>
  <c r="JN27" i="1"/>
  <c r="JN26" i="1"/>
  <c r="JN25" i="1"/>
  <c r="JN24" i="1"/>
  <c r="JN23" i="1"/>
  <c r="JN22" i="1"/>
  <c r="JN21" i="1"/>
  <c r="JN20" i="1"/>
  <c r="JN19" i="1"/>
  <c r="JN18" i="1"/>
  <c r="JN17" i="1"/>
  <c r="JN16" i="1"/>
  <c r="JN15" i="1"/>
  <c r="JN14" i="1"/>
  <c r="JN13" i="1"/>
  <c r="JN12" i="1"/>
  <c r="JN11" i="1"/>
  <c r="JN10" i="1"/>
  <c r="JN9" i="1"/>
  <c r="JN8" i="1"/>
  <c r="JN7" i="1"/>
  <c r="JN6" i="1"/>
  <c r="JN5" i="1"/>
  <c r="JN4" i="1"/>
  <c r="JN3" i="1"/>
  <c r="JN2" i="1"/>
  <c r="JL67" i="1" s="1"/>
  <c r="JK64" i="1"/>
  <c r="JK63" i="1"/>
  <c r="JK62" i="1"/>
  <c r="JK61" i="1"/>
  <c r="JK60" i="1"/>
  <c r="JK59" i="1"/>
  <c r="JK58" i="1"/>
  <c r="JK57" i="1"/>
  <c r="JK56" i="1"/>
  <c r="JK55" i="1"/>
  <c r="JK54" i="1"/>
  <c r="JK53" i="1"/>
  <c r="JK52" i="1"/>
  <c r="JK51" i="1"/>
  <c r="JK50" i="1"/>
  <c r="JK49" i="1"/>
  <c r="JK48" i="1"/>
  <c r="JK47" i="1"/>
  <c r="JK46" i="1"/>
  <c r="JK45" i="1"/>
  <c r="JK44" i="1"/>
  <c r="JK43" i="1"/>
  <c r="JK42" i="1"/>
  <c r="JK41" i="1"/>
  <c r="JK40" i="1"/>
  <c r="JK39" i="1"/>
  <c r="JK38" i="1"/>
  <c r="JK37" i="1"/>
  <c r="JK36" i="1"/>
  <c r="JK35" i="1"/>
  <c r="JK34" i="1"/>
  <c r="JK33" i="1"/>
  <c r="JK32" i="1"/>
  <c r="JK31" i="1"/>
  <c r="JK30" i="1"/>
  <c r="JK29" i="1"/>
  <c r="JK28" i="1"/>
  <c r="JK27" i="1"/>
  <c r="JK26" i="1"/>
  <c r="JK25" i="1"/>
  <c r="JK24" i="1"/>
  <c r="JK23" i="1"/>
  <c r="JK22" i="1"/>
  <c r="JK21" i="1"/>
  <c r="JK20" i="1"/>
  <c r="JK19" i="1"/>
  <c r="JK18" i="1"/>
  <c r="JK17" i="1"/>
  <c r="JK16" i="1"/>
  <c r="JK15" i="1"/>
  <c r="JK14" i="1"/>
  <c r="JK13" i="1"/>
  <c r="JK12" i="1"/>
  <c r="JK11" i="1"/>
  <c r="JK10" i="1"/>
  <c r="JK9" i="1"/>
  <c r="JK8" i="1"/>
  <c r="JK7" i="1"/>
  <c r="JK6" i="1"/>
  <c r="JK5" i="1"/>
  <c r="JK4" i="1"/>
  <c r="JK3" i="1"/>
  <c r="JK2" i="1"/>
  <c r="JH64" i="1"/>
  <c r="JH63" i="1"/>
  <c r="JH62" i="1"/>
  <c r="JH61" i="1"/>
  <c r="JH60" i="1"/>
  <c r="JH59" i="1"/>
  <c r="JH58" i="1"/>
  <c r="JH57" i="1"/>
  <c r="JH56" i="1"/>
  <c r="JH55" i="1"/>
  <c r="JH54" i="1"/>
  <c r="JH53" i="1"/>
  <c r="JH52" i="1"/>
  <c r="JH51" i="1"/>
  <c r="JH50" i="1"/>
  <c r="JH49" i="1"/>
  <c r="JH48" i="1"/>
  <c r="JH47" i="1"/>
  <c r="JH46" i="1"/>
  <c r="JH45" i="1"/>
  <c r="JH44" i="1"/>
  <c r="JH43" i="1"/>
  <c r="JH42" i="1"/>
  <c r="JH41" i="1"/>
  <c r="JH40" i="1"/>
  <c r="JH39" i="1"/>
  <c r="JH38" i="1"/>
  <c r="JH37" i="1"/>
  <c r="JH36" i="1"/>
  <c r="JH35" i="1"/>
  <c r="JH34" i="1"/>
  <c r="JH33" i="1"/>
  <c r="JH32" i="1"/>
  <c r="JH31" i="1"/>
  <c r="JH30" i="1"/>
  <c r="JH29" i="1"/>
  <c r="JH28" i="1"/>
  <c r="JH27" i="1"/>
  <c r="JH26" i="1"/>
  <c r="JH25" i="1"/>
  <c r="JH24" i="1"/>
  <c r="JH23" i="1"/>
  <c r="JH22" i="1"/>
  <c r="JH21" i="1"/>
  <c r="JH20" i="1"/>
  <c r="JH19" i="1"/>
  <c r="JH18" i="1"/>
  <c r="JH17" i="1"/>
  <c r="JH16" i="1"/>
  <c r="JH15" i="1"/>
  <c r="JH14" i="1"/>
  <c r="JH13" i="1"/>
  <c r="JH12" i="1"/>
  <c r="JH11" i="1"/>
  <c r="JH10" i="1"/>
  <c r="JH9" i="1"/>
  <c r="JH8" i="1"/>
  <c r="JH7" i="1"/>
  <c r="JH6" i="1"/>
  <c r="JH5" i="1"/>
  <c r="JH4" i="1"/>
  <c r="JH3" i="1"/>
  <c r="JH2" i="1"/>
  <c r="JE64" i="1"/>
  <c r="JE63" i="1"/>
  <c r="JE62" i="1"/>
  <c r="JE61" i="1"/>
  <c r="JE60" i="1"/>
  <c r="JE59" i="1"/>
  <c r="JE58" i="1"/>
  <c r="JE57" i="1"/>
  <c r="JE56" i="1"/>
  <c r="JE55" i="1"/>
  <c r="JE54" i="1"/>
  <c r="JE53" i="1"/>
  <c r="JE52" i="1"/>
  <c r="JE51" i="1"/>
  <c r="JE50" i="1"/>
  <c r="JE49" i="1"/>
  <c r="JE48" i="1"/>
  <c r="JE47" i="1"/>
  <c r="JE46" i="1"/>
  <c r="JE45" i="1"/>
  <c r="JE44" i="1"/>
  <c r="JE43" i="1"/>
  <c r="JE42" i="1"/>
  <c r="JE41" i="1"/>
  <c r="JE40" i="1"/>
  <c r="JE39" i="1"/>
  <c r="JE38" i="1"/>
  <c r="JE37" i="1"/>
  <c r="JE36" i="1"/>
  <c r="JE35" i="1"/>
  <c r="JE34" i="1"/>
  <c r="JE33" i="1"/>
  <c r="JE32" i="1"/>
  <c r="JE31" i="1"/>
  <c r="JE30" i="1"/>
  <c r="JE29" i="1"/>
  <c r="JE28" i="1"/>
  <c r="JE27" i="1"/>
  <c r="JE26" i="1"/>
  <c r="JE25" i="1"/>
  <c r="JE24" i="1"/>
  <c r="JE23" i="1"/>
  <c r="JE22" i="1"/>
  <c r="JE21" i="1"/>
  <c r="JE20" i="1"/>
  <c r="JE19" i="1"/>
  <c r="JE18" i="1"/>
  <c r="JE17" i="1"/>
  <c r="JE16" i="1"/>
  <c r="JE15" i="1"/>
  <c r="JE14" i="1"/>
  <c r="JE13" i="1"/>
  <c r="JE12" i="1"/>
  <c r="JE11" i="1"/>
  <c r="JE10" i="1"/>
  <c r="JE9" i="1"/>
  <c r="JE8" i="1"/>
  <c r="JE7" i="1"/>
  <c r="JE6" i="1"/>
  <c r="JE5" i="1"/>
  <c r="JE4" i="1"/>
  <c r="JE3" i="1"/>
  <c r="JE2" i="1"/>
  <c r="JB64" i="1"/>
  <c r="JB63" i="1"/>
  <c r="JB62" i="1"/>
  <c r="JB61" i="1"/>
  <c r="JB60" i="1"/>
  <c r="JB59" i="1"/>
  <c r="JB58" i="1"/>
  <c r="JB57" i="1"/>
  <c r="JB56" i="1"/>
  <c r="JB55" i="1"/>
  <c r="JB54" i="1"/>
  <c r="JB53" i="1"/>
  <c r="JB52" i="1"/>
  <c r="JB51" i="1"/>
  <c r="JB50" i="1"/>
  <c r="JB49" i="1"/>
  <c r="JB48" i="1"/>
  <c r="JB47" i="1"/>
  <c r="JB46" i="1"/>
  <c r="JB45" i="1"/>
  <c r="JB44" i="1"/>
  <c r="JB43" i="1"/>
  <c r="JB42" i="1"/>
  <c r="JB41" i="1"/>
  <c r="JB40" i="1"/>
  <c r="JB39" i="1"/>
  <c r="JB38" i="1"/>
  <c r="JB37" i="1"/>
  <c r="JB36" i="1"/>
  <c r="JB35" i="1"/>
  <c r="JB34" i="1"/>
  <c r="JB33" i="1"/>
  <c r="JB32" i="1"/>
  <c r="JB31" i="1"/>
  <c r="JB30" i="1"/>
  <c r="JB29" i="1"/>
  <c r="JB28" i="1"/>
  <c r="JB27" i="1"/>
  <c r="JB26" i="1"/>
  <c r="JB25" i="1"/>
  <c r="JB24" i="1"/>
  <c r="JB23" i="1"/>
  <c r="JB22" i="1"/>
  <c r="JB21" i="1"/>
  <c r="JB20" i="1"/>
  <c r="JB19" i="1"/>
  <c r="JB18" i="1"/>
  <c r="JB17" i="1"/>
  <c r="JB16" i="1"/>
  <c r="JB15" i="1"/>
  <c r="JB14" i="1"/>
  <c r="JB13" i="1"/>
  <c r="JB12" i="1"/>
  <c r="JB11" i="1"/>
  <c r="JB10" i="1"/>
  <c r="JB9" i="1"/>
  <c r="JB8" i="1"/>
  <c r="JB7" i="1"/>
  <c r="JB6" i="1"/>
  <c r="JB5" i="1"/>
  <c r="JB4" i="1"/>
  <c r="JB3" i="1"/>
  <c r="JB2" i="1"/>
  <c r="IZ67" i="1" s="1"/>
  <c r="IY64" i="1"/>
  <c r="IV64" i="1"/>
  <c r="IS64" i="1"/>
  <c r="IP64" i="1"/>
  <c r="IM64" i="1"/>
  <c r="IJ64" i="1"/>
  <c r="IG64" i="1"/>
  <c r="ID64" i="1"/>
  <c r="IA64" i="1"/>
  <c r="HR64" i="1"/>
  <c r="HO64" i="1"/>
  <c r="HL64" i="1"/>
  <c r="HI64" i="1"/>
  <c r="HF64" i="1"/>
  <c r="HC64" i="1"/>
  <c r="IY63" i="1"/>
  <c r="IV63" i="1"/>
  <c r="IS63" i="1"/>
  <c r="IP63" i="1"/>
  <c r="IM63" i="1"/>
  <c r="IJ63" i="1"/>
  <c r="IG63" i="1"/>
  <c r="ID63" i="1"/>
  <c r="IA63" i="1"/>
  <c r="HR63" i="1"/>
  <c r="HO63" i="1"/>
  <c r="HL63" i="1"/>
  <c r="HI63" i="1"/>
  <c r="HF63" i="1"/>
  <c r="HC63" i="1"/>
  <c r="IY62" i="1"/>
  <c r="IV62" i="1"/>
  <c r="IS62" i="1"/>
  <c r="IP62" i="1"/>
  <c r="IM62" i="1"/>
  <c r="IJ62" i="1"/>
  <c r="IG62" i="1"/>
  <c r="ID62" i="1"/>
  <c r="IA62" i="1"/>
  <c r="HR62" i="1"/>
  <c r="HO62" i="1"/>
  <c r="HL62" i="1"/>
  <c r="HI62" i="1"/>
  <c r="HF62" i="1"/>
  <c r="HC62" i="1"/>
  <c r="IY61" i="1"/>
  <c r="IV61" i="1"/>
  <c r="IS61" i="1"/>
  <c r="IP61" i="1"/>
  <c r="IM61" i="1"/>
  <c r="IJ61" i="1"/>
  <c r="IG61" i="1"/>
  <c r="ID61" i="1"/>
  <c r="IA61" i="1"/>
  <c r="HR61" i="1"/>
  <c r="HO61" i="1"/>
  <c r="HL61" i="1"/>
  <c r="HI61" i="1"/>
  <c r="HF61" i="1"/>
  <c r="HC61" i="1"/>
  <c r="IY60" i="1"/>
  <c r="IV60" i="1"/>
  <c r="IS60" i="1"/>
  <c r="IP60" i="1"/>
  <c r="IM60" i="1"/>
  <c r="IJ60" i="1"/>
  <c r="IG60" i="1"/>
  <c r="ID60" i="1"/>
  <c r="IA60" i="1"/>
  <c r="HR60" i="1"/>
  <c r="HO60" i="1"/>
  <c r="HL60" i="1"/>
  <c r="HI60" i="1"/>
  <c r="HF60" i="1"/>
  <c r="HC60" i="1"/>
  <c r="IY59" i="1"/>
  <c r="IV59" i="1"/>
  <c r="IS59" i="1"/>
  <c r="IP59" i="1"/>
  <c r="IM59" i="1"/>
  <c r="IJ59" i="1"/>
  <c r="IG59" i="1"/>
  <c r="ID59" i="1"/>
  <c r="IA59" i="1"/>
  <c r="HR59" i="1"/>
  <c r="HO59" i="1"/>
  <c r="HL59" i="1"/>
  <c r="HI59" i="1"/>
  <c r="HF59" i="1"/>
  <c r="HC59" i="1"/>
  <c r="IY58" i="1"/>
  <c r="IV58" i="1"/>
  <c r="IS58" i="1"/>
  <c r="IP58" i="1"/>
  <c r="IM58" i="1"/>
  <c r="IJ58" i="1"/>
  <c r="IG58" i="1"/>
  <c r="ID58" i="1"/>
  <c r="IA58" i="1"/>
  <c r="HR58" i="1"/>
  <c r="HO58" i="1"/>
  <c r="HL58" i="1"/>
  <c r="HI58" i="1"/>
  <c r="HF58" i="1"/>
  <c r="HC58" i="1"/>
  <c r="IY57" i="1"/>
  <c r="IV57" i="1"/>
  <c r="IS57" i="1"/>
  <c r="IP57" i="1"/>
  <c r="IM57" i="1"/>
  <c r="IJ57" i="1"/>
  <c r="IG57" i="1"/>
  <c r="ID57" i="1"/>
  <c r="IA57" i="1"/>
  <c r="HR57" i="1"/>
  <c r="HO57" i="1"/>
  <c r="HL57" i="1"/>
  <c r="HI57" i="1"/>
  <c r="HF57" i="1"/>
  <c r="HC57" i="1"/>
  <c r="IY56" i="1"/>
  <c r="IV56" i="1"/>
  <c r="IS56" i="1"/>
  <c r="IP56" i="1"/>
  <c r="IM56" i="1"/>
  <c r="IJ56" i="1"/>
  <c r="IG56" i="1"/>
  <c r="ID56" i="1"/>
  <c r="IA56" i="1"/>
  <c r="HR56" i="1"/>
  <c r="HO56" i="1"/>
  <c r="HL56" i="1"/>
  <c r="HI56" i="1"/>
  <c r="HF56" i="1"/>
  <c r="HC56" i="1"/>
  <c r="IY55" i="1"/>
  <c r="IV55" i="1"/>
  <c r="IS55" i="1"/>
  <c r="IP55" i="1"/>
  <c r="IM55" i="1"/>
  <c r="IJ55" i="1"/>
  <c r="IG55" i="1"/>
  <c r="ID55" i="1"/>
  <c r="IA55" i="1"/>
  <c r="HR55" i="1"/>
  <c r="HO55" i="1"/>
  <c r="HL55" i="1"/>
  <c r="HI55" i="1"/>
  <c r="HF55" i="1"/>
  <c r="HC55" i="1"/>
  <c r="IY54" i="1"/>
  <c r="IV54" i="1"/>
  <c r="IS54" i="1"/>
  <c r="IP54" i="1"/>
  <c r="IM54" i="1"/>
  <c r="IJ54" i="1"/>
  <c r="IG54" i="1"/>
  <c r="ID54" i="1"/>
  <c r="IA54" i="1"/>
  <c r="HR54" i="1"/>
  <c r="HO54" i="1"/>
  <c r="HL54" i="1"/>
  <c r="HI54" i="1"/>
  <c r="HF54" i="1"/>
  <c r="HC54" i="1"/>
  <c r="IY53" i="1"/>
  <c r="IV53" i="1"/>
  <c r="IS53" i="1"/>
  <c r="IP53" i="1"/>
  <c r="IM53" i="1"/>
  <c r="IJ53" i="1"/>
  <c r="IG53" i="1"/>
  <c r="ID53" i="1"/>
  <c r="IA53" i="1"/>
  <c r="HR53" i="1"/>
  <c r="HO53" i="1"/>
  <c r="HL53" i="1"/>
  <c r="HI53" i="1"/>
  <c r="HF53" i="1"/>
  <c r="HC53" i="1"/>
  <c r="IY52" i="1"/>
  <c r="IV52" i="1"/>
  <c r="IS52" i="1"/>
  <c r="IP52" i="1"/>
  <c r="IM52" i="1"/>
  <c r="IJ52" i="1"/>
  <c r="IG52" i="1"/>
  <c r="ID52" i="1"/>
  <c r="IA52" i="1"/>
  <c r="HR52" i="1"/>
  <c r="HO52" i="1"/>
  <c r="HL52" i="1"/>
  <c r="HI52" i="1"/>
  <c r="HF52" i="1"/>
  <c r="HC52" i="1"/>
  <c r="IY51" i="1"/>
  <c r="IV51" i="1"/>
  <c r="IS51" i="1"/>
  <c r="IP51" i="1"/>
  <c r="IM51" i="1"/>
  <c r="IJ51" i="1"/>
  <c r="IG51" i="1"/>
  <c r="ID51" i="1"/>
  <c r="IA51" i="1"/>
  <c r="HR51" i="1"/>
  <c r="HO51" i="1"/>
  <c r="HL51" i="1"/>
  <c r="HI51" i="1"/>
  <c r="HF51" i="1"/>
  <c r="HC51" i="1"/>
  <c r="IY50" i="1"/>
  <c r="IV50" i="1"/>
  <c r="IS50" i="1"/>
  <c r="IP50" i="1"/>
  <c r="IM50" i="1"/>
  <c r="IJ50" i="1"/>
  <c r="IG50" i="1"/>
  <c r="ID50" i="1"/>
  <c r="IA50" i="1"/>
  <c r="HR50" i="1"/>
  <c r="HO50" i="1"/>
  <c r="HL50" i="1"/>
  <c r="HI50" i="1"/>
  <c r="HF50" i="1"/>
  <c r="HC50" i="1"/>
  <c r="IY49" i="1"/>
  <c r="IV49" i="1"/>
  <c r="IS49" i="1"/>
  <c r="IP49" i="1"/>
  <c r="IM49" i="1"/>
  <c r="IJ49" i="1"/>
  <c r="IG49" i="1"/>
  <c r="ID49" i="1"/>
  <c r="IA49" i="1"/>
  <c r="HR49" i="1"/>
  <c r="HO49" i="1"/>
  <c r="HL49" i="1"/>
  <c r="HI49" i="1"/>
  <c r="HF49" i="1"/>
  <c r="HC49" i="1"/>
  <c r="IY48" i="1"/>
  <c r="IV48" i="1"/>
  <c r="IS48" i="1"/>
  <c r="IP48" i="1"/>
  <c r="IM48" i="1"/>
  <c r="IJ48" i="1"/>
  <c r="IG48" i="1"/>
  <c r="ID48" i="1"/>
  <c r="IA48" i="1"/>
  <c r="HR48" i="1"/>
  <c r="HO48" i="1"/>
  <c r="HL48" i="1"/>
  <c r="HI48" i="1"/>
  <c r="HF48" i="1"/>
  <c r="HC48" i="1"/>
  <c r="IY47" i="1"/>
  <c r="IV47" i="1"/>
  <c r="IS47" i="1"/>
  <c r="IP47" i="1"/>
  <c r="IM47" i="1"/>
  <c r="IJ47" i="1"/>
  <c r="IG47" i="1"/>
  <c r="ID47" i="1"/>
  <c r="IA47" i="1"/>
  <c r="HR47" i="1"/>
  <c r="HO47" i="1"/>
  <c r="HL47" i="1"/>
  <c r="HI47" i="1"/>
  <c r="HF47" i="1"/>
  <c r="HC47" i="1"/>
  <c r="IY46" i="1"/>
  <c r="IV46" i="1"/>
  <c r="IS46" i="1"/>
  <c r="IP46" i="1"/>
  <c r="IM46" i="1"/>
  <c r="IJ46" i="1"/>
  <c r="IG46" i="1"/>
  <c r="ID46" i="1"/>
  <c r="IA46" i="1"/>
  <c r="HR46" i="1"/>
  <c r="HO46" i="1"/>
  <c r="HL46" i="1"/>
  <c r="HI46" i="1"/>
  <c r="HF46" i="1"/>
  <c r="HC46" i="1"/>
  <c r="IY45" i="1"/>
  <c r="IV45" i="1"/>
  <c r="IS45" i="1"/>
  <c r="IP45" i="1"/>
  <c r="IM45" i="1"/>
  <c r="IJ45" i="1"/>
  <c r="IG45" i="1"/>
  <c r="ID45" i="1"/>
  <c r="IA45" i="1"/>
  <c r="HR45" i="1"/>
  <c r="HO45" i="1"/>
  <c r="HL45" i="1"/>
  <c r="HI45" i="1"/>
  <c r="HF45" i="1"/>
  <c r="HC45" i="1"/>
  <c r="IY44" i="1"/>
  <c r="IV44" i="1"/>
  <c r="IS44" i="1"/>
  <c r="IP44" i="1"/>
  <c r="IM44" i="1"/>
  <c r="IJ44" i="1"/>
  <c r="IG44" i="1"/>
  <c r="ID44" i="1"/>
  <c r="IA44" i="1"/>
  <c r="HR44" i="1"/>
  <c r="HO44" i="1"/>
  <c r="HL44" i="1"/>
  <c r="HI44" i="1"/>
  <c r="HF44" i="1"/>
  <c r="HC44" i="1"/>
  <c r="IY43" i="1"/>
  <c r="IV43" i="1"/>
  <c r="IS43" i="1"/>
  <c r="IP43" i="1"/>
  <c r="IM43" i="1"/>
  <c r="IJ43" i="1"/>
  <c r="IG43" i="1"/>
  <c r="ID43" i="1"/>
  <c r="IA43" i="1"/>
  <c r="HR43" i="1"/>
  <c r="HO43" i="1"/>
  <c r="HL43" i="1"/>
  <c r="HI43" i="1"/>
  <c r="HF43" i="1"/>
  <c r="HC43" i="1"/>
  <c r="IY42" i="1"/>
  <c r="IV42" i="1"/>
  <c r="IS42" i="1"/>
  <c r="IP42" i="1"/>
  <c r="IM42" i="1"/>
  <c r="IJ42" i="1"/>
  <c r="IG42" i="1"/>
  <c r="ID42" i="1"/>
  <c r="IA42" i="1"/>
  <c r="HR42" i="1"/>
  <c r="HO42" i="1"/>
  <c r="HL42" i="1"/>
  <c r="HI42" i="1"/>
  <c r="HF42" i="1"/>
  <c r="HC42" i="1"/>
  <c r="IY41" i="1"/>
  <c r="IV41" i="1"/>
  <c r="IS41" i="1"/>
  <c r="IP41" i="1"/>
  <c r="IM41" i="1"/>
  <c r="IJ41" i="1"/>
  <c r="IG41" i="1"/>
  <c r="ID41" i="1"/>
  <c r="IA41" i="1"/>
  <c r="HR41" i="1"/>
  <c r="HO41" i="1"/>
  <c r="HL41" i="1"/>
  <c r="HI41" i="1"/>
  <c r="HF41" i="1"/>
  <c r="HC41" i="1"/>
  <c r="IY40" i="1"/>
  <c r="IV40" i="1"/>
  <c r="IS40" i="1"/>
  <c r="IP40" i="1"/>
  <c r="IM40" i="1"/>
  <c r="IJ40" i="1"/>
  <c r="IG40" i="1"/>
  <c r="ID40" i="1"/>
  <c r="IA40" i="1"/>
  <c r="HR40" i="1"/>
  <c r="HO40" i="1"/>
  <c r="HL40" i="1"/>
  <c r="HI40" i="1"/>
  <c r="HF40" i="1"/>
  <c r="HC40" i="1"/>
  <c r="IY39" i="1"/>
  <c r="IV39" i="1"/>
  <c r="IS39" i="1"/>
  <c r="IP39" i="1"/>
  <c r="IM39" i="1"/>
  <c r="IJ39" i="1"/>
  <c r="IG39" i="1"/>
  <c r="ID39" i="1"/>
  <c r="IA39" i="1"/>
  <c r="HR39" i="1"/>
  <c r="HO39" i="1"/>
  <c r="HL39" i="1"/>
  <c r="HI39" i="1"/>
  <c r="HF39" i="1"/>
  <c r="HC39" i="1"/>
  <c r="IY38" i="1"/>
  <c r="IV38" i="1"/>
  <c r="IS38" i="1"/>
  <c r="IP38" i="1"/>
  <c r="IM38" i="1"/>
  <c r="IJ38" i="1"/>
  <c r="IG38" i="1"/>
  <c r="ID38" i="1"/>
  <c r="IA38" i="1"/>
  <c r="HR38" i="1"/>
  <c r="HO38" i="1"/>
  <c r="HL38" i="1"/>
  <c r="HI38" i="1"/>
  <c r="HF38" i="1"/>
  <c r="HC38" i="1"/>
  <c r="IY37" i="1"/>
  <c r="IV37" i="1"/>
  <c r="IS37" i="1"/>
  <c r="IP37" i="1"/>
  <c r="IM37" i="1"/>
  <c r="IJ37" i="1"/>
  <c r="IG37" i="1"/>
  <c r="ID37" i="1"/>
  <c r="IA37" i="1"/>
  <c r="HR37" i="1"/>
  <c r="HO37" i="1"/>
  <c r="HL37" i="1"/>
  <c r="HI37" i="1"/>
  <c r="HF37" i="1"/>
  <c r="HC37" i="1"/>
  <c r="IY36" i="1"/>
  <c r="IV36" i="1"/>
  <c r="IS36" i="1"/>
  <c r="IP36" i="1"/>
  <c r="IM36" i="1"/>
  <c r="IJ36" i="1"/>
  <c r="IG36" i="1"/>
  <c r="ID36" i="1"/>
  <c r="IA36" i="1"/>
  <c r="HR36" i="1"/>
  <c r="HO36" i="1"/>
  <c r="HL36" i="1"/>
  <c r="HI36" i="1"/>
  <c r="HF36" i="1"/>
  <c r="HC36" i="1"/>
  <c r="IY35" i="1"/>
  <c r="IV35" i="1"/>
  <c r="IS35" i="1"/>
  <c r="IP35" i="1"/>
  <c r="IM35" i="1"/>
  <c r="IJ35" i="1"/>
  <c r="IG35" i="1"/>
  <c r="ID35" i="1"/>
  <c r="IA35" i="1"/>
  <c r="HR35" i="1"/>
  <c r="HO35" i="1"/>
  <c r="HL35" i="1"/>
  <c r="HI35" i="1"/>
  <c r="HF35" i="1"/>
  <c r="HC35" i="1"/>
  <c r="IY34" i="1"/>
  <c r="IV34" i="1"/>
  <c r="IS34" i="1"/>
  <c r="IP34" i="1"/>
  <c r="IM34" i="1"/>
  <c r="IJ34" i="1"/>
  <c r="IG34" i="1"/>
  <c r="ID34" i="1"/>
  <c r="IA34" i="1"/>
  <c r="HR34" i="1"/>
  <c r="HO34" i="1"/>
  <c r="HL34" i="1"/>
  <c r="HI34" i="1"/>
  <c r="HF34" i="1"/>
  <c r="HC34" i="1"/>
  <c r="IY33" i="1"/>
  <c r="IV33" i="1"/>
  <c r="IS33" i="1"/>
  <c r="IP33" i="1"/>
  <c r="IM33" i="1"/>
  <c r="IJ33" i="1"/>
  <c r="IG33" i="1"/>
  <c r="ID33" i="1"/>
  <c r="IA33" i="1"/>
  <c r="HR33" i="1"/>
  <c r="HO33" i="1"/>
  <c r="HL33" i="1"/>
  <c r="HI33" i="1"/>
  <c r="HF33" i="1"/>
  <c r="HC33" i="1"/>
  <c r="IY32" i="1"/>
  <c r="IV32" i="1"/>
  <c r="IS32" i="1"/>
  <c r="IP32" i="1"/>
  <c r="IM32" i="1"/>
  <c r="IJ32" i="1"/>
  <c r="IG32" i="1"/>
  <c r="ID32" i="1"/>
  <c r="IA32" i="1"/>
  <c r="HR32" i="1"/>
  <c r="HO32" i="1"/>
  <c r="HL32" i="1"/>
  <c r="HI32" i="1"/>
  <c r="HF32" i="1"/>
  <c r="HC32" i="1"/>
  <c r="IY31" i="1"/>
  <c r="IV31" i="1"/>
  <c r="IS31" i="1"/>
  <c r="IP31" i="1"/>
  <c r="IM31" i="1"/>
  <c r="IJ31" i="1"/>
  <c r="IG31" i="1"/>
  <c r="ID31" i="1"/>
  <c r="IA31" i="1"/>
  <c r="HR31" i="1"/>
  <c r="HO31" i="1"/>
  <c r="HL31" i="1"/>
  <c r="HI31" i="1"/>
  <c r="HF31" i="1"/>
  <c r="HC31" i="1"/>
  <c r="IY30" i="1"/>
  <c r="IV30" i="1"/>
  <c r="IS30" i="1"/>
  <c r="IP30" i="1"/>
  <c r="IM30" i="1"/>
  <c r="IJ30" i="1"/>
  <c r="IG30" i="1"/>
  <c r="ID30" i="1"/>
  <c r="IA30" i="1"/>
  <c r="HR30" i="1"/>
  <c r="HO30" i="1"/>
  <c r="HL30" i="1"/>
  <c r="HI30" i="1"/>
  <c r="HF30" i="1"/>
  <c r="HC30" i="1"/>
  <c r="IY29" i="1"/>
  <c r="IV29" i="1"/>
  <c r="IS29" i="1"/>
  <c r="IP29" i="1"/>
  <c r="IM29" i="1"/>
  <c r="IJ29" i="1"/>
  <c r="IG29" i="1"/>
  <c r="ID29" i="1"/>
  <c r="IA29" i="1"/>
  <c r="HR29" i="1"/>
  <c r="HO29" i="1"/>
  <c r="HL29" i="1"/>
  <c r="HI29" i="1"/>
  <c r="HF29" i="1"/>
  <c r="HC29" i="1"/>
  <c r="IY28" i="1"/>
  <c r="IV28" i="1"/>
  <c r="IS28" i="1"/>
  <c r="IP28" i="1"/>
  <c r="IM28" i="1"/>
  <c r="IJ28" i="1"/>
  <c r="IG28" i="1"/>
  <c r="ID28" i="1"/>
  <c r="IA28" i="1"/>
  <c r="HR28" i="1"/>
  <c r="HO28" i="1"/>
  <c r="HL28" i="1"/>
  <c r="HI28" i="1"/>
  <c r="HF28" i="1"/>
  <c r="HC28" i="1"/>
  <c r="IY27" i="1"/>
  <c r="IV27" i="1"/>
  <c r="IS27" i="1"/>
  <c r="IP27" i="1"/>
  <c r="IM27" i="1"/>
  <c r="IJ27" i="1"/>
  <c r="IG27" i="1"/>
  <c r="ID27" i="1"/>
  <c r="IA27" i="1"/>
  <c r="HR27" i="1"/>
  <c r="HO27" i="1"/>
  <c r="HL27" i="1"/>
  <c r="HI27" i="1"/>
  <c r="HF27" i="1"/>
  <c r="HC27" i="1"/>
  <c r="IY26" i="1"/>
  <c r="IV26" i="1"/>
  <c r="IS26" i="1"/>
  <c r="IP26" i="1"/>
  <c r="IM26" i="1"/>
  <c r="IJ26" i="1"/>
  <c r="IG26" i="1"/>
  <c r="ID26" i="1"/>
  <c r="IA26" i="1"/>
  <c r="HR26" i="1"/>
  <c r="HO26" i="1"/>
  <c r="HL26" i="1"/>
  <c r="HI26" i="1"/>
  <c r="HF26" i="1"/>
  <c r="HC26" i="1"/>
  <c r="IY25" i="1"/>
  <c r="IV25" i="1"/>
  <c r="IS25" i="1"/>
  <c r="IP25" i="1"/>
  <c r="IM25" i="1"/>
  <c r="IJ25" i="1"/>
  <c r="IG25" i="1"/>
  <c r="ID25" i="1"/>
  <c r="IA25" i="1"/>
  <c r="HR25" i="1"/>
  <c r="HO25" i="1"/>
  <c r="HL25" i="1"/>
  <c r="HI25" i="1"/>
  <c r="HF25" i="1"/>
  <c r="HC25" i="1"/>
  <c r="IY24" i="1"/>
  <c r="IV24" i="1"/>
  <c r="IS24" i="1"/>
  <c r="IP24" i="1"/>
  <c r="IM24" i="1"/>
  <c r="IJ24" i="1"/>
  <c r="IG24" i="1"/>
  <c r="ID24" i="1"/>
  <c r="IA24" i="1"/>
  <c r="HR24" i="1"/>
  <c r="HO24" i="1"/>
  <c r="HL24" i="1"/>
  <c r="HI24" i="1"/>
  <c r="HF24" i="1"/>
  <c r="HC24" i="1"/>
  <c r="IY23" i="1"/>
  <c r="IV23" i="1"/>
  <c r="IS23" i="1"/>
  <c r="IP23" i="1"/>
  <c r="IM23" i="1"/>
  <c r="IJ23" i="1"/>
  <c r="IG23" i="1"/>
  <c r="ID23" i="1"/>
  <c r="IA23" i="1"/>
  <c r="HR23" i="1"/>
  <c r="HO23" i="1"/>
  <c r="HL23" i="1"/>
  <c r="HI23" i="1"/>
  <c r="HF23" i="1"/>
  <c r="HC23" i="1"/>
  <c r="IY22" i="1"/>
  <c r="IV22" i="1"/>
  <c r="IS22" i="1"/>
  <c r="IP22" i="1"/>
  <c r="IM22" i="1"/>
  <c r="IJ22" i="1"/>
  <c r="IG22" i="1"/>
  <c r="ID22" i="1"/>
  <c r="IA22" i="1"/>
  <c r="HR22" i="1"/>
  <c r="HO22" i="1"/>
  <c r="HL22" i="1"/>
  <c r="HI22" i="1"/>
  <c r="HF22" i="1"/>
  <c r="HC22" i="1"/>
  <c r="IY21" i="1"/>
  <c r="IV21" i="1"/>
  <c r="IS21" i="1"/>
  <c r="IP21" i="1"/>
  <c r="IM21" i="1"/>
  <c r="IJ21" i="1"/>
  <c r="IG21" i="1"/>
  <c r="ID21" i="1"/>
  <c r="IA21" i="1"/>
  <c r="HR21" i="1"/>
  <c r="HO21" i="1"/>
  <c r="HL21" i="1"/>
  <c r="HI21" i="1"/>
  <c r="HF21" i="1"/>
  <c r="HC21" i="1"/>
  <c r="IY20" i="1"/>
  <c r="IV20" i="1"/>
  <c r="IS20" i="1"/>
  <c r="IP20" i="1"/>
  <c r="IM20" i="1"/>
  <c r="IJ20" i="1"/>
  <c r="IG20" i="1"/>
  <c r="ID20" i="1"/>
  <c r="IA20" i="1"/>
  <c r="HR20" i="1"/>
  <c r="HO20" i="1"/>
  <c r="HL20" i="1"/>
  <c r="HI20" i="1"/>
  <c r="HF20" i="1"/>
  <c r="HC20" i="1"/>
  <c r="IY19" i="1"/>
  <c r="IV19" i="1"/>
  <c r="IS19" i="1"/>
  <c r="IP19" i="1"/>
  <c r="IM19" i="1"/>
  <c r="IJ19" i="1"/>
  <c r="IG19" i="1"/>
  <c r="ID19" i="1"/>
  <c r="IA19" i="1"/>
  <c r="HR19" i="1"/>
  <c r="HO19" i="1"/>
  <c r="HL19" i="1"/>
  <c r="HI19" i="1"/>
  <c r="HF19" i="1"/>
  <c r="HC19" i="1"/>
  <c r="IY18" i="1"/>
  <c r="IV18" i="1"/>
  <c r="IS18" i="1"/>
  <c r="IP18" i="1"/>
  <c r="IM18" i="1"/>
  <c r="IJ18" i="1"/>
  <c r="IG18" i="1"/>
  <c r="ID18" i="1"/>
  <c r="IA18" i="1"/>
  <c r="HR18" i="1"/>
  <c r="HO18" i="1"/>
  <c r="HL18" i="1"/>
  <c r="HI18" i="1"/>
  <c r="HF18" i="1"/>
  <c r="HC18" i="1"/>
  <c r="IY17" i="1"/>
  <c r="IV17" i="1"/>
  <c r="IS17" i="1"/>
  <c r="IP17" i="1"/>
  <c r="IM17" i="1"/>
  <c r="IJ17" i="1"/>
  <c r="IG17" i="1"/>
  <c r="ID17" i="1"/>
  <c r="IA17" i="1"/>
  <c r="HR17" i="1"/>
  <c r="HO17" i="1"/>
  <c r="HL17" i="1"/>
  <c r="HI17" i="1"/>
  <c r="HF17" i="1"/>
  <c r="HC17" i="1"/>
  <c r="IY16" i="1"/>
  <c r="IV16" i="1"/>
  <c r="IS16" i="1"/>
  <c r="IP16" i="1"/>
  <c r="IM16" i="1"/>
  <c r="IJ16" i="1"/>
  <c r="IG16" i="1"/>
  <c r="ID16" i="1"/>
  <c r="IA16" i="1"/>
  <c r="HR16" i="1"/>
  <c r="HO16" i="1"/>
  <c r="HL16" i="1"/>
  <c r="HI16" i="1"/>
  <c r="HF16" i="1"/>
  <c r="HC16" i="1"/>
  <c r="IY15" i="1"/>
  <c r="IV15" i="1"/>
  <c r="IS15" i="1"/>
  <c r="IP15" i="1"/>
  <c r="IM15" i="1"/>
  <c r="IJ15" i="1"/>
  <c r="IG15" i="1"/>
  <c r="ID15" i="1"/>
  <c r="IA15" i="1"/>
  <c r="HR15" i="1"/>
  <c r="HO15" i="1"/>
  <c r="HL15" i="1"/>
  <c r="HI15" i="1"/>
  <c r="HF15" i="1"/>
  <c r="HC15" i="1"/>
  <c r="IY14" i="1"/>
  <c r="IV14" i="1"/>
  <c r="IS14" i="1"/>
  <c r="IP14" i="1"/>
  <c r="IM14" i="1"/>
  <c r="IJ14" i="1"/>
  <c r="IG14" i="1"/>
  <c r="ID14" i="1"/>
  <c r="IA14" i="1"/>
  <c r="HR14" i="1"/>
  <c r="HO14" i="1"/>
  <c r="HL14" i="1"/>
  <c r="HI14" i="1"/>
  <c r="HF14" i="1"/>
  <c r="HC14" i="1"/>
  <c r="IY13" i="1"/>
  <c r="IV13" i="1"/>
  <c r="IS13" i="1"/>
  <c r="IP13" i="1"/>
  <c r="IM13" i="1"/>
  <c r="IJ13" i="1"/>
  <c r="IG13" i="1"/>
  <c r="ID13" i="1"/>
  <c r="IA13" i="1"/>
  <c r="HR13" i="1"/>
  <c r="HO13" i="1"/>
  <c r="HL13" i="1"/>
  <c r="HI13" i="1"/>
  <c r="HF13" i="1"/>
  <c r="HC13" i="1"/>
  <c r="IY12" i="1"/>
  <c r="IV12" i="1"/>
  <c r="IS12" i="1"/>
  <c r="IP12" i="1"/>
  <c r="IM12" i="1"/>
  <c r="IJ12" i="1"/>
  <c r="IG12" i="1"/>
  <c r="ID12" i="1"/>
  <c r="IA12" i="1"/>
  <c r="HR12" i="1"/>
  <c r="HO12" i="1"/>
  <c r="HL12" i="1"/>
  <c r="HI12" i="1"/>
  <c r="HF12" i="1"/>
  <c r="HC12" i="1"/>
  <c r="IY11" i="1"/>
  <c r="IV11" i="1"/>
  <c r="IS11" i="1"/>
  <c r="IP11" i="1"/>
  <c r="IM11" i="1"/>
  <c r="IJ11" i="1"/>
  <c r="IG11" i="1"/>
  <c r="ID11" i="1"/>
  <c r="IA11" i="1"/>
  <c r="HR11" i="1"/>
  <c r="HO11" i="1"/>
  <c r="HL11" i="1"/>
  <c r="HI11" i="1"/>
  <c r="HF11" i="1"/>
  <c r="HC11" i="1"/>
  <c r="IY10" i="1"/>
  <c r="IV10" i="1"/>
  <c r="IS10" i="1"/>
  <c r="IP10" i="1"/>
  <c r="IM10" i="1"/>
  <c r="IJ10" i="1"/>
  <c r="IG10" i="1"/>
  <c r="ID10" i="1"/>
  <c r="IA10" i="1"/>
  <c r="HR10" i="1"/>
  <c r="HO10" i="1"/>
  <c r="HL10" i="1"/>
  <c r="HI10" i="1"/>
  <c r="HF10" i="1"/>
  <c r="HC10" i="1"/>
  <c r="IY9" i="1"/>
  <c r="IV9" i="1"/>
  <c r="IS9" i="1"/>
  <c r="IP9" i="1"/>
  <c r="IM9" i="1"/>
  <c r="IJ9" i="1"/>
  <c r="IG9" i="1"/>
  <c r="ID9" i="1"/>
  <c r="IA9" i="1"/>
  <c r="HR9" i="1"/>
  <c r="HO9" i="1"/>
  <c r="HL9" i="1"/>
  <c r="HI9" i="1"/>
  <c r="HF9" i="1"/>
  <c r="HC9" i="1"/>
  <c r="IY8" i="1"/>
  <c r="IV8" i="1"/>
  <c r="IS8" i="1"/>
  <c r="IP8" i="1"/>
  <c r="IM8" i="1"/>
  <c r="IJ8" i="1"/>
  <c r="IG8" i="1"/>
  <c r="ID8" i="1"/>
  <c r="IA8" i="1"/>
  <c r="HR8" i="1"/>
  <c r="HO8" i="1"/>
  <c r="HL8" i="1"/>
  <c r="HI8" i="1"/>
  <c r="HF8" i="1"/>
  <c r="HC8" i="1"/>
  <c r="IY7" i="1"/>
  <c r="IV7" i="1"/>
  <c r="IS7" i="1"/>
  <c r="IP7" i="1"/>
  <c r="IM7" i="1"/>
  <c r="IJ7" i="1"/>
  <c r="IG7" i="1"/>
  <c r="ID7" i="1"/>
  <c r="IA7" i="1"/>
  <c r="HR7" i="1"/>
  <c r="HO7" i="1"/>
  <c r="HL7" i="1"/>
  <c r="HI7" i="1"/>
  <c r="HF7" i="1"/>
  <c r="HC7" i="1"/>
  <c r="IY6" i="1"/>
  <c r="IV6" i="1"/>
  <c r="IS6" i="1"/>
  <c r="IP6" i="1"/>
  <c r="IM6" i="1"/>
  <c r="IJ6" i="1"/>
  <c r="IG6" i="1"/>
  <c r="ID6" i="1"/>
  <c r="IA6" i="1"/>
  <c r="HR6" i="1"/>
  <c r="HO6" i="1"/>
  <c r="HL6" i="1"/>
  <c r="HI6" i="1"/>
  <c r="HF6" i="1"/>
  <c r="HC6" i="1"/>
  <c r="IY5" i="1"/>
  <c r="IV5" i="1"/>
  <c r="IS5" i="1"/>
  <c r="IP5" i="1"/>
  <c r="IM5" i="1"/>
  <c r="IJ5" i="1"/>
  <c r="IG5" i="1"/>
  <c r="ID5" i="1"/>
  <c r="IA5" i="1"/>
  <c r="HR5" i="1"/>
  <c r="HO5" i="1"/>
  <c r="HL5" i="1"/>
  <c r="HI5" i="1"/>
  <c r="HF5" i="1"/>
  <c r="HC5" i="1"/>
  <c r="IY4" i="1"/>
  <c r="IV4" i="1"/>
  <c r="IS4" i="1"/>
  <c r="IP4" i="1"/>
  <c r="IM4" i="1"/>
  <c r="IJ4" i="1"/>
  <c r="IG4" i="1"/>
  <c r="ID4" i="1"/>
  <c r="IA4" i="1"/>
  <c r="HR4" i="1"/>
  <c r="HO4" i="1"/>
  <c r="HL4" i="1"/>
  <c r="HI4" i="1"/>
  <c r="HF4" i="1"/>
  <c r="HC4" i="1"/>
  <c r="IY3" i="1"/>
  <c r="IV3" i="1"/>
  <c r="IS3" i="1"/>
  <c r="IP3" i="1"/>
  <c r="IM3" i="1"/>
  <c r="IJ3" i="1"/>
  <c r="IG3" i="1"/>
  <c r="ID3" i="1"/>
  <c r="IA3" i="1"/>
  <c r="HR3" i="1"/>
  <c r="HO3" i="1"/>
  <c r="HL3" i="1"/>
  <c r="HI3" i="1"/>
  <c r="HF3" i="1"/>
  <c r="HC3" i="1"/>
  <c r="IY2" i="1"/>
  <c r="IV2" i="1"/>
  <c r="IT67" i="1" s="1"/>
  <c r="IS2" i="1"/>
  <c r="IM2" i="1"/>
  <c r="IJ2" i="1"/>
  <c r="IH67" i="1" s="1"/>
  <c r="IG2" i="1"/>
  <c r="ID2" i="1"/>
  <c r="IA2" i="1"/>
  <c r="HR2" i="1"/>
  <c r="HP67" i="1" s="1"/>
  <c r="HO2" i="1"/>
  <c r="HL2" i="1"/>
  <c r="HI2" i="1"/>
  <c r="HF2" i="1"/>
  <c r="HD67" i="1" s="1"/>
  <c r="HC2" i="1"/>
  <c r="GZ64" i="1"/>
  <c r="GW64" i="1"/>
  <c r="GT64" i="1"/>
  <c r="GQ64" i="1"/>
  <c r="GN64" i="1"/>
  <c r="GK64" i="1"/>
  <c r="GH64" i="1"/>
  <c r="GE64" i="1"/>
  <c r="GB64" i="1"/>
  <c r="FS64" i="1"/>
  <c r="FP64" i="1"/>
  <c r="FM64" i="1"/>
  <c r="FJ64" i="1"/>
  <c r="FG64" i="1"/>
  <c r="FD64" i="1"/>
  <c r="GZ63" i="1"/>
  <c r="GW63" i="1"/>
  <c r="GT63" i="1"/>
  <c r="GQ63" i="1"/>
  <c r="GN63" i="1"/>
  <c r="GK63" i="1"/>
  <c r="GH63" i="1"/>
  <c r="GE63" i="1"/>
  <c r="GB63" i="1"/>
  <c r="FS63" i="1"/>
  <c r="FP63" i="1"/>
  <c r="FM63" i="1"/>
  <c r="FJ63" i="1"/>
  <c r="FG63" i="1"/>
  <c r="FD63" i="1"/>
  <c r="GZ62" i="1"/>
  <c r="GW62" i="1"/>
  <c r="GT62" i="1"/>
  <c r="GQ62" i="1"/>
  <c r="GN62" i="1"/>
  <c r="GK62" i="1"/>
  <c r="GH62" i="1"/>
  <c r="GE62" i="1"/>
  <c r="GB62" i="1"/>
  <c r="FS62" i="1"/>
  <c r="FP62" i="1"/>
  <c r="FM62" i="1"/>
  <c r="FJ62" i="1"/>
  <c r="FG62" i="1"/>
  <c r="FD62" i="1"/>
  <c r="GZ61" i="1"/>
  <c r="GW61" i="1"/>
  <c r="GT61" i="1"/>
  <c r="GQ61" i="1"/>
  <c r="GN61" i="1"/>
  <c r="GK61" i="1"/>
  <c r="GH61" i="1"/>
  <c r="GE61" i="1"/>
  <c r="GB61" i="1"/>
  <c r="FS61" i="1"/>
  <c r="FP61" i="1"/>
  <c r="FM61" i="1"/>
  <c r="FJ61" i="1"/>
  <c r="FG61" i="1"/>
  <c r="FD61" i="1"/>
  <c r="GZ60" i="1"/>
  <c r="GW60" i="1"/>
  <c r="GT60" i="1"/>
  <c r="GQ60" i="1"/>
  <c r="GN60" i="1"/>
  <c r="GK60" i="1"/>
  <c r="GH60" i="1"/>
  <c r="GE60" i="1"/>
  <c r="GB60" i="1"/>
  <c r="FS60" i="1"/>
  <c r="FP60" i="1"/>
  <c r="FM60" i="1"/>
  <c r="FJ60" i="1"/>
  <c r="FG60" i="1"/>
  <c r="FD60" i="1"/>
  <c r="GZ59" i="1"/>
  <c r="GW59" i="1"/>
  <c r="GT59" i="1"/>
  <c r="GQ59" i="1"/>
  <c r="GN59" i="1"/>
  <c r="GK59" i="1"/>
  <c r="GH59" i="1"/>
  <c r="GE59" i="1"/>
  <c r="GB59" i="1"/>
  <c r="FS59" i="1"/>
  <c r="FP59" i="1"/>
  <c r="FM59" i="1"/>
  <c r="FJ59" i="1"/>
  <c r="FG59" i="1"/>
  <c r="FD59" i="1"/>
  <c r="GZ58" i="1"/>
  <c r="GW58" i="1"/>
  <c r="GT58" i="1"/>
  <c r="GQ58" i="1"/>
  <c r="GN58" i="1"/>
  <c r="GK58" i="1"/>
  <c r="GH58" i="1"/>
  <c r="GE58" i="1"/>
  <c r="GB58" i="1"/>
  <c r="FS58" i="1"/>
  <c r="FP58" i="1"/>
  <c r="FM58" i="1"/>
  <c r="FJ58" i="1"/>
  <c r="FG58" i="1"/>
  <c r="FD58" i="1"/>
  <c r="GZ57" i="1"/>
  <c r="GW57" i="1"/>
  <c r="GT57" i="1"/>
  <c r="GQ57" i="1"/>
  <c r="GN57" i="1"/>
  <c r="GK57" i="1"/>
  <c r="GH57" i="1"/>
  <c r="GE57" i="1"/>
  <c r="GB57" i="1"/>
  <c r="FS57" i="1"/>
  <c r="FP57" i="1"/>
  <c r="FM57" i="1"/>
  <c r="FJ57" i="1"/>
  <c r="FG57" i="1"/>
  <c r="FD57" i="1"/>
  <c r="GZ56" i="1"/>
  <c r="GW56" i="1"/>
  <c r="GT56" i="1"/>
  <c r="GQ56" i="1"/>
  <c r="GN56" i="1"/>
  <c r="GK56" i="1"/>
  <c r="GH56" i="1"/>
  <c r="GE56" i="1"/>
  <c r="GB56" i="1"/>
  <c r="FS56" i="1"/>
  <c r="FP56" i="1"/>
  <c r="FM56" i="1"/>
  <c r="FJ56" i="1"/>
  <c r="FG56" i="1"/>
  <c r="FD56" i="1"/>
  <c r="GZ55" i="1"/>
  <c r="GW55" i="1"/>
  <c r="GT55" i="1"/>
  <c r="GQ55" i="1"/>
  <c r="GN55" i="1"/>
  <c r="GK55" i="1"/>
  <c r="GH55" i="1"/>
  <c r="GE55" i="1"/>
  <c r="GB55" i="1"/>
  <c r="FS55" i="1"/>
  <c r="FP55" i="1"/>
  <c r="FM55" i="1"/>
  <c r="FJ55" i="1"/>
  <c r="FG55" i="1"/>
  <c r="FD55" i="1"/>
  <c r="GZ54" i="1"/>
  <c r="GW54" i="1"/>
  <c r="GT54" i="1"/>
  <c r="GQ54" i="1"/>
  <c r="GN54" i="1"/>
  <c r="GK54" i="1"/>
  <c r="GH54" i="1"/>
  <c r="GE54" i="1"/>
  <c r="GB54" i="1"/>
  <c r="FS54" i="1"/>
  <c r="FP54" i="1"/>
  <c r="FM54" i="1"/>
  <c r="FJ54" i="1"/>
  <c r="FG54" i="1"/>
  <c r="FD54" i="1"/>
  <c r="GZ53" i="1"/>
  <c r="GW53" i="1"/>
  <c r="GT53" i="1"/>
  <c r="GQ53" i="1"/>
  <c r="GN53" i="1"/>
  <c r="GK53" i="1"/>
  <c r="GH53" i="1"/>
  <c r="GE53" i="1"/>
  <c r="GB53" i="1"/>
  <c r="FS53" i="1"/>
  <c r="FP53" i="1"/>
  <c r="FM53" i="1"/>
  <c r="FJ53" i="1"/>
  <c r="FG53" i="1"/>
  <c r="FD53" i="1"/>
  <c r="GZ52" i="1"/>
  <c r="GW52" i="1"/>
  <c r="GT52" i="1"/>
  <c r="GQ52" i="1"/>
  <c r="GN52" i="1"/>
  <c r="GK52" i="1"/>
  <c r="GH52" i="1"/>
  <c r="GE52" i="1"/>
  <c r="GB52" i="1"/>
  <c r="FS52" i="1"/>
  <c r="FP52" i="1"/>
  <c r="FM52" i="1"/>
  <c r="FJ52" i="1"/>
  <c r="FG52" i="1"/>
  <c r="FD52" i="1"/>
  <c r="GZ51" i="1"/>
  <c r="GW51" i="1"/>
  <c r="GT51" i="1"/>
  <c r="GQ51" i="1"/>
  <c r="GN51" i="1"/>
  <c r="GK51" i="1"/>
  <c r="GH51" i="1"/>
  <c r="GE51" i="1"/>
  <c r="GB51" i="1"/>
  <c r="FS51" i="1"/>
  <c r="FP51" i="1"/>
  <c r="FM51" i="1"/>
  <c r="FJ51" i="1"/>
  <c r="FG51" i="1"/>
  <c r="FD51" i="1"/>
  <c r="GZ50" i="1"/>
  <c r="GW50" i="1"/>
  <c r="GT50" i="1"/>
  <c r="GQ50" i="1"/>
  <c r="GN50" i="1"/>
  <c r="GK50" i="1"/>
  <c r="GH50" i="1"/>
  <c r="GE50" i="1"/>
  <c r="GB50" i="1"/>
  <c r="FS50" i="1"/>
  <c r="FP50" i="1"/>
  <c r="FM50" i="1"/>
  <c r="FJ50" i="1"/>
  <c r="FG50" i="1"/>
  <c r="FD50" i="1"/>
  <c r="GZ49" i="1"/>
  <c r="GW49" i="1"/>
  <c r="GT49" i="1"/>
  <c r="GQ49" i="1"/>
  <c r="GN49" i="1"/>
  <c r="GK49" i="1"/>
  <c r="GH49" i="1"/>
  <c r="GE49" i="1"/>
  <c r="GB49" i="1"/>
  <c r="FS49" i="1"/>
  <c r="FP49" i="1"/>
  <c r="FM49" i="1"/>
  <c r="FJ49" i="1"/>
  <c r="FG49" i="1"/>
  <c r="FD49" i="1"/>
  <c r="GZ48" i="1"/>
  <c r="GW48" i="1"/>
  <c r="GT48" i="1"/>
  <c r="GQ48" i="1"/>
  <c r="GN48" i="1"/>
  <c r="GK48" i="1"/>
  <c r="GH48" i="1"/>
  <c r="GE48" i="1"/>
  <c r="GB48" i="1"/>
  <c r="FS48" i="1"/>
  <c r="FP48" i="1"/>
  <c r="FM48" i="1"/>
  <c r="FJ48" i="1"/>
  <c r="FG48" i="1"/>
  <c r="FD48" i="1"/>
  <c r="GZ47" i="1"/>
  <c r="GW47" i="1"/>
  <c r="GT47" i="1"/>
  <c r="GQ47" i="1"/>
  <c r="GN47" i="1"/>
  <c r="GK47" i="1"/>
  <c r="GH47" i="1"/>
  <c r="GE47" i="1"/>
  <c r="GB47" i="1"/>
  <c r="FS47" i="1"/>
  <c r="FP47" i="1"/>
  <c r="FM47" i="1"/>
  <c r="FJ47" i="1"/>
  <c r="FG47" i="1"/>
  <c r="FD47" i="1"/>
  <c r="GZ46" i="1"/>
  <c r="GW46" i="1"/>
  <c r="GT46" i="1"/>
  <c r="GQ46" i="1"/>
  <c r="GN46" i="1"/>
  <c r="GK46" i="1"/>
  <c r="GH46" i="1"/>
  <c r="GE46" i="1"/>
  <c r="GB46" i="1"/>
  <c r="FS46" i="1"/>
  <c r="FP46" i="1"/>
  <c r="FM46" i="1"/>
  <c r="FJ46" i="1"/>
  <c r="FG46" i="1"/>
  <c r="FD46" i="1"/>
  <c r="GZ45" i="1"/>
  <c r="GW45" i="1"/>
  <c r="GT45" i="1"/>
  <c r="GQ45" i="1"/>
  <c r="GN45" i="1"/>
  <c r="GK45" i="1"/>
  <c r="GH45" i="1"/>
  <c r="GE45" i="1"/>
  <c r="GB45" i="1"/>
  <c r="FS45" i="1"/>
  <c r="FP45" i="1"/>
  <c r="FM45" i="1"/>
  <c r="FJ45" i="1"/>
  <c r="FG45" i="1"/>
  <c r="FD45" i="1"/>
  <c r="GZ44" i="1"/>
  <c r="GW44" i="1"/>
  <c r="GT44" i="1"/>
  <c r="GQ44" i="1"/>
  <c r="GN44" i="1"/>
  <c r="GK44" i="1"/>
  <c r="GH44" i="1"/>
  <c r="GE44" i="1"/>
  <c r="GB44" i="1"/>
  <c r="FS44" i="1"/>
  <c r="FP44" i="1"/>
  <c r="FM44" i="1"/>
  <c r="FJ44" i="1"/>
  <c r="FG44" i="1"/>
  <c r="FD44" i="1"/>
  <c r="GZ43" i="1"/>
  <c r="GW43" i="1"/>
  <c r="GT43" i="1"/>
  <c r="GQ43" i="1"/>
  <c r="GN43" i="1"/>
  <c r="GK43" i="1"/>
  <c r="GH43" i="1"/>
  <c r="GE43" i="1"/>
  <c r="GB43" i="1"/>
  <c r="FS43" i="1"/>
  <c r="FP43" i="1"/>
  <c r="FM43" i="1"/>
  <c r="FJ43" i="1"/>
  <c r="FG43" i="1"/>
  <c r="FD43" i="1"/>
  <c r="GZ42" i="1"/>
  <c r="GW42" i="1"/>
  <c r="GT42" i="1"/>
  <c r="GQ42" i="1"/>
  <c r="GN42" i="1"/>
  <c r="GK42" i="1"/>
  <c r="GH42" i="1"/>
  <c r="GE42" i="1"/>
  <c r="GB42" i="1"/>
  <c r="FS42" i="1"/>
  <c r="FP42" i="1"/>
  <c r="FM42" i="1"/>
  <c r="FJ42" i="1"/>
  <c r="FG42" i="1"/>
  <c r="FD42" i="1"/>
  <c r="GZ41" i="1"/>
  <c r="GW41" i="1"/>
  <c r="GT41" i="1"/>
  <c r="GQ41" i="1"/>
  <c r="GN41" i="1"/>
  <c r="GK41" i="1"/>
  <c r="GH41" i="1"/>
  <c r="GE41" i="1"/>
  <c r="GB41" i="1"/>
  <c r="FS41" i="1"/>
  <c r="FP41" i="1"/>
  <c r="FM41" i="1"/>
  <c r="FJ41" i="1"/>
  <c r="FG41" i="1"/>
  <c r="FD41" i="1"/>
  <c r="GZ40" i="1"/>
  <c r="GW40" i="1"/>
  <c r="GT40" i="1"/>
  <c r="GQ40" i="1"/>
  <c r="GN40" i="1"/>
  <c r="GK40" i="1"/>
  <c r="GH40" i="1"/>
  <c r="GE40" i="1"/>
  <c r="GB40" i="1"/>
  <c r="FS40" i="1"/>
  <c r="FP40" i="1"/>
  <c r="FM40" i="1"/>
  <c r="FJ40" i="1"/>
  <c r="FG40" i="1"/>
  <c r="FD40" i="1"/>
  <c r="GZ39" i="1"/>
  <c r="GW39" i="1"/>
  <c r="GT39" i="1"/>
  <c r="GQ39" i="1"/>
  <c r="GN39" i="1"/>
  <c r="GK39" i="1"/>
  <c r="GH39" i="1"/>
  <c r="GE39" i="1"/>
  <c r="GB39" i="1"/>
  <c r="FS39" i="1"/>
  <c r="FP39" i="1"/>
  <c r="FM39" i="1"/>
  <c r="FJ39" i="1"/>
  <c r="FG39" i="1"/>
  <c r="FD39" i="1"/>
  <c r="GZ38" i="1"/>
  <c r="GW38" i="1"/>
  <c r="GT38" i="1"/>
  <c r="GQ38" i="1"/>
  <c r="GN38" i="1"/>
  <c r="GK38" i="1"/>
  <c r="GH38" i="1"/>
  <c r="GE38" i="1"/>
  <c r="GB38" i="1"/>
  <c r="FS38" i="1"/>
  <c r="FP38" i="1"/>
  <c r="FM38" i="1"/>
  <c r="FJ38" i="1"/>
  <c r="FG38" i="1"/>
  <c r="FD38" i="1"/>
  <c r="GZ37" i="1"/>
  <c r="GW37" i="1"/>
  <c r="GT37" i="1"/>
  <c r="GQ37" i="1"/>
  <c r="GN37" i="1"/>
  <c r="GK37" i="1"/>
  <c r="GH37" i="1"/>
  <c r="GE37" i="1"/>
  <c r="GB37" i="1"/>
  <c r="FS37" i="1"/>
  <c r="FP37" i="1"/>
  <c r="FM37" i="1"/>
  <c r="FJ37" i="1"/>
  <c r="FG37" i="1"/>
  <c r="FD37" i="1"/>
  <c r="GZ36" i="1"/>
  <c r="GW36" i="1"/>
  <c r="GT36" i="1"/>
  <c r="GQ36" i="1"/>
  <c r="GN36" i="1"/>
  <c r="GK36" i="1"/>
  <c r="GH36" i="1"/>
  <c r="GE36" i="1"/>
  <c r="GB36" i="1"/>
  <c r="FS36" i="1"/>
  <c r="FP36" i="1"/>
  <c r="FM36" i="1"/>
  <c r="FJ36" i="1"/>
  <c r="FG36" i="1"/>
  <c r="FD36" i="1"/>
  <c r="GZ35" i="1"/>
  <c r="GW35" i="1"/>
  <c r="GT35" i="1"/>
  <c r="GQ35" i="1"/>
  <c r="GN35" i="1"/>
  <c r="GK35" i="1"/>
  <c r="GH35" i="1"/>
  <c r="GE35" i="1"/>
  <c r="GB35" i="1"/>
  <c r="FS35" i="1"/>
  <c r="FP35" i="1"/>
  <c r="FM35" i="1"/>
  <c r="FJ35" i="1"/>
  <c r="FG35" i="1"/>
  <c r="FD35" i="1"/>
  <c r="GZ34" i="1"/>
  <c r="GW34" i="1"/>
  <c r="GT34" i="1"/>
  <c r="GQ34" i="1"/>
  <c r="GN34" i="1"/>
  <c r="GK34" i="1"/>
  <c r="GH34" i="1"/>
  <c r="GE34" i="1"/>
  <c r="GB34" i="1"/>
  <c r="FS34" i="1"/>
  <c r="FP34" i="1"/>
  <c r="FM34" i="1"/>
  <c r="FJ34" i="1"/>
  <c r="FG34" i="1"/>
  <c r="FD34" i="1"/>
  <c r="GZ33" i="1"/>
  <c r="GW33" i="1"/>
  <c r="GT33" i="1"/>
  <c r="GQ33" i="1"/>
  <c r="GN33" i="1"/>
  <c r="GK33" i="1"/>
  <c r="GH33" i="1"/>
  <c r="GE33" i="1"/>
  <c r="GB33" i="1"/>
  <c r="FS33" i="1"/>
  <c r="FP33" i="1"/>
  <c r="FM33" i="1"/>
  <c r="FJ33" i="1"/>
  <c r="FG33" i="1"/>
  <c r="FD33" i="1"/>
  <c r="GZ32" i="1"/>
  <c r="GW32" i="1"/>
  <c r="GT32" i="1"/>
  <c r="GQ32" i="1"/>
  <c r="GN32" i="1"/>
  <c r="GK32" i="1"/>
  <c r="GH32" i="1"/>
  <c r="GE32" i="1"/>
  <c r="GB32" i="1"/>
  <c r="FS32" i="1"/>
  <c r="FP32" i="1"/>
  <c r="FM32" i="1"/>
  <c r="FJ32" i="1"/>
  <c r="FG32" i="1"/>
  <c r="FD32" i="1"/>
  <c r="GZ31" i="1"/>
  <c r="GW31" i="1"/>
  <c r="GT31" i="1"/>
  <c r="GQ31" i="1"/>
  <c r="GN31" i="1"/>
  <c r="GK31" i="1"/>
  <c r="GH31" i="1"/>
  <c r="GE31" i="1"/>
  <c r="GB31" i="1"/>
  <c r="FS31" i="1"/>
  <c r="FP31" i="1"/>
  <c r="FM31" i="1"/>
  <c r="FJ31" i="1"/>
  <c r="FG31" i="1"/>
  <c r="FD31" i="1"/>
  <c r="GZ30" i="1"/>
  <c r="GW30" i="1"/>
  <c r="GT30" i="1"/>
  <c r="GQ30" i="1"/>
  <c r="GN30" i="1"/>
  <c r="GK30" i="1"/>
  <c r="GH30" i="1"/>
  <c r="GE30" i="1"/>
  <c r="GB30" i="1"/>
  <c r="FS30" i="1"/>
  <c r="FP30" i="1"/>
  <c r="FM30" i="1"/>
  <c r="FJ30" i="1"/>
  <c r="FG30" i="1"/>
  <c r="FD30" i="1"/>
  <c r="GZ29" i="1"/>
  <c r="GW29" i="1"/>
  <c r="GT29" i="1"/>
  <c r="GQ29" i="1"/>
  <c r="GN29" i="1"/>
  <c r="GK29" i="1"/>
  <c r="GH29" i="1"/>
  <c r="GE29" i="1"/>
  <c r="GB29" i="1"/>
  <c r="FS29" i="1"/>
  <c r="FP29" i="1"/>
  <c r="FM29" i="1"/>
  <c r="FJ29" i="1"/>
  <c r="FG29" i="1"/>
  <c r="FD29" i="1"/>
  <c r="GZ28" i="1"/>
  <c r="GW28" i="1"/>
  <c r="GT28" i="1"/>
  <c r="GQ28" i="1"/>
  <c r="GN28" i="1"/>
  <c r="GK28" i="1"/>
  <c r="GH28" i="1"/>
  <c r="GE28" i="1"/>
  <c r="GB28" i="1"/>
  <c r="FS28" i="1"/>
  <c r="FP28" i="1"/>
  <c r="FM28" i="1"/>
  <c r="FJ28" i="1"/>
  <c r="FG28" i="1"/>
  <c r="FD28" i="1"/>
  <c r="GZ27" i="1"/>
  <c r="GW27" i="1"/>
  <c r="GT27" i="1"/>
  <c r="GQ27" i="1"/>
  <c r="GN27" i="1"/>
  <c r="GK27" i="1"/>
  <c r="GH27" i="1"/>
  <c r="GE27" i="1"/>
  <c r="GB27" i="1"/>
  <c r="FS27" i="1"/>
  <c r="FP27" i="1"/>
  <c r="FM27" i="1"/>
  <c r="FJ27" i="1"/>
  <c r="FG27" i="1"/>
  <c r="FD27" i="1"/>
  <c r="GZ26" i="1"/>
  <c r="GW26" i="1"/>
  <c r="GT26" i="1"/>
  <c r="GQ26" i="1"/>
  <c r="GN26" i="1"/>
  <c r="GK26" i="1"/>
  <c r="GH26" i="1"/>
  <c r="GE26" i="1"/>
  <c r="GB26" i="1"/>
  <c r="FS26" i="1"/>
  <c r="FP26" i="1"/>
  <c r="FM26" i="1"/>
  <c r="FJ26" i="1"/>
  <c r="FG26" i="1"/>
  <c r="FD26" i="1"/>
  <c r="GZ25" i="1"/>
  <c r="GW25" i="1"/>
  <c r="GT25" i="1"/>
  <c r="GQ25" i="1"/>
  <c r="GN25" i="1"/>
  <c r="GK25" i="1"/>
  <c r="GH25" i="1"/>
  <c r="GE25" i="1"/>
  <c r="GB25" i="1"/>
  <c r="FS25" i="1"/>
  <c r="FP25" i="1"/>
  <c r="FM25" i="1"/>
  <c r="FJ25" i="1"/>
  <c r="FG25" i="1"/>
  <c r="FD25" i="1"/>
  <c r="GZ24" i="1"/>
  <c r="GW24" i="1"/>
  <c r="GT24" i="1"/>
  <c r="GQ24" i="1"/>
  <c r="GN24" i="1"/>
  <c r="GK24" i="1"/>
  <c r="GH24" i="1"/>
  <c r="GE24" i="1"/>
  <c r="GB24" i="1"/>
  <c r="FS24" i="1"/>
  <c r="FP24" i="1"/>
  <c r="FM24" i="1"/>
  <c r="FJ24" i="1"/>
  <c r="FG24" i="1"/>
  <c r="FD24" i="1"/>
  <c r="GZ23" i="1"/>
  <c r="GW23" i="1"/>
  <c r="GT23" i="1"/>
  <c r="GQ23" i="1"/>
  <c r="GN23" i="1"/>
  <c r="GK23" i="1"/>
  <c r="GH23" i="1"/>
  <c r="GE23" i="1"/>
  <c r="GB23" i="1"/>
  <c r="FS23" i="1"/>
  <c r="FP23" i="1"/>
  <c r="FM23" i="1"/>
  <c r="FJ23" i="1"/>
  <c r="FG23" i="1"/>
  <c r="FD23" i="1"/>
  <c r="GZ22" i="1"/>
  <c r="GW22" i="1"/>
  <c r="GT22" i="1"/>
  <c r="GQ22" i="1"/>
  <c r="GN22" i="1"/>
  <c r="GK22" i="1"/>
  <c r="GH22" i="1"/>
  <c r="GE22" i="1"/>
  <c r="GB22" i="1"/>
  <c r="FS22" i="1"/>
  <c r="FP22" i="1"/>
  <c r="FM22" i="1"/>
  <c r="FJ22" i="1"/>
  <c r="FG22" i="1"/>
  <c r="FD22" i="1"/>
  <c r="GZ21" i="1"/>
  <c r="GW21" i="1"/>
  <c r="GT21" i="1"/>
  <c r="GQ21" i="1"/>
  <c r="GN21" i="1"/>
  <c r="GK21" i="1"/>
  <c r="GH21" i="1"/>
  <c r="GE21" i="1"/>
  <c r="GB21" i="1"/>
  <c r="FS21" i="1"/>
  <c r="FP21" i="1"/>
  <c r="FM21" i="1"/>
  <c r="FJ21" i="1"/>
  <c r="FG21" i="1"/>
  <c r="FD21" i="1"/>
  <c r="GZ20" i="1"/>
  <c r="GW20" i="1"/>
  <c r="GT20" i="1"/>
  <c r="GQ20" i="1"/>
  <c r="GN20" i="1"/>
  <c r="GK20" i="1"/>
  <c r="GH20" i="1"/>
  <c r="GE20" i="1"/>
  <c r="GB20" i="1"/>
  <c r="FS20" i="1"/>
  <c r="FP20" i="1"/>
  <c r="FM20" i="1"/>
  <c r="FJ20" i="1"/>
  <c r="FG20" i="1"/>
  <c r="FD20" i="1"/>
  <c r="GZ19" i="1"/>
  <c r="GW19" i="1"/>
  <c r="GT19" i="1"/>
  <c r="GQ19" i="1"/>
  <c r="GN19" i="1"/>
  <c r="GK19" i="1"/>
  <c r="GH19" i="1"/>
  <c r="GE19" i="1"/>
  <c r="GB19" i="1"/>
  <c r="FS19" i="1"/>
  <c r="FP19" i="1"/>
  <c r="FM19" i="1"/>
  <c r="FJ19" i="1"/>
  <c r="FG19" i="1"/>
  <c r="FD19" i="1"/>
  <c r="GZ18" i="1"/>
  <c r="GW18" i="1"/>
  <c r="GT18" i="1"/>
  <c r="GQ18" i="1"/>
  <c r="GN18" i="1"/>
  <c r="GK18" i="1"/>
  <c r="GH18" i="1"/>
  <c r="GE18" i="1"/>
  <c r="GB18" i="1"/>
  <c r="FS18" i="1"/>
  <c r="FP18" i="1"/>
  <c r="FM18" i="1"/>
  <c r="FJ18" i="1"/>
  <c r="FG18" i="1"/>
  <c r="FD18" i="1"/>
  <c r="GZ17" i="1"/>
  <c r="GW17" i="1"/>
  <c r="GT17" i="1"/>
  <c r="GQ17" i="1"/>
  <c r="GN17" i="1"/>
  <c r="GK17" i="1"/>
  <c r="GH17" i="1"/>
  <c r="GE17" i="1"/>
  <c r="GB17" i="1"/>
  <c r="FS17" i="1"/>
  <c r="FP17" i="1"/>
  <c r="FM17" i="1"/>
  <c r="FJ17" i="1"/>
  <c r="FG17" i="1"/>
  <c r="FD17" i="1"/>
  <c r="GZ16" i="1"/>
  <c r="GW16" i="1"/>
  <c r="GT16" i="1"/>
  <c r="GQ16" i="1"/>
  <c r="GN16" i="1"/>
  <c r="GK16" i="1"/>
  <c r="GH16" i="1"/>
  <c r="GE16" i="1"/>
  <c r="GB16" i="1"/>
  <c r="FS16" i="1"/>
  <c r="FP16" i="1"/>
  <c r="FM16" i="1"/>
  <c r="FJ16" i="1"/>
  <c r="FG16" i="1"/>
  <c r="FD16" i="1"/>
  <c r="GZ15" i="1"/>
  <c r="GW15" i="1"/>
  <c r="GT15" i="1"/>
  <c r="GQ15" i="1"/>
  <c r="GN15" i="1"/>
  <c r="GK15" i="1"/>
  <c r="GH15" i="1"/>
  <c r="GE15" i="1"/>
  <c r="GB15" i="1"/>
  <c r="FS15" i="1"/>
  <c r="FP15" i="1"/>
  <c r="FM15" i="1"/>
  <c r="FJ15" i="1"/>
  <c r="FG15" i="1"/>
  <c r="FD15" i="1"/>
  <c r="GZ14" i="1"/>
  <c r="GW14" i="1"/>
  <c r="GT14" i="1"/>
  <c r="GQ14" i="1"/>
  <c r="GN14" i="1"/>
  <c r="GK14" i="1"/>
  <c r="GH14" i="1"/>
  <c r="GE14" i="1"/>
  <c r="GB14" i="1"/>
  <c r="FS14" i="1"/>
  <c r="FP14" i="1"/>
  <c r="FM14" i="1"/>
  <c r="FJ14" i="1"/>
  <c r="FG14" i="1"/>
  <c r="FD14" i="1"/>
  <c r="GZ13" i="1"/>
  <c r="GW13" i="1"/>
  <c r="GT13" i="1"/>
  <c r="GQ13" i="1"/>
  <c r="GN13" i="1"/>
  <c r="GK13" i="1"/>
  <c r="GH13" i="1"/>
  <c r="GE13" i="1"/>
  <c r="GB13" i="1"/>
  <c r="FS13" i="1"/>
  <c r="FP13" i="1"/>
  <c r="FM13" i="1"/>
  <c r="FJ13" i="1"/>
  <c r="FG13" i="1"/>
  <c r="FD13" i="1"/>
  <c r="GZ12" i="1"/>
  <c r="GW12" i="1"/>
  <c r="GT12" i="1"/>
  <c r="GQ12" i="1"/>
  <c r="GN12" i="1"/>
  <c r="GK12" i="1"/>
  <c r="GH12" i="1"/>
  <c r="GE12" i="1"/>
  <c r="GB12" i="1"/>
  <c r="FS12" i="1"/>
  <c r="FP12" i="1"/>
  <c r="FM12" i="1"/>
  <c r="FJ12" i="1"/>
  <c r="FG12" i="1"/>
  <c r="FD12" i="1"/>
  <c r="GZ11" i="1"/>
  <c r="GW11" i="1"/>
  <c r="GT11" i="1"/>
  <c r="GQ11" i="1"/>
  <c r="GN11" i="1"/>
  <c r="GK11" i="1"/>
  <c r="GH11" i="1"/>
  <c r="GE11" i="1"/>
  <c r="GB11" i="1"/>
  <c r="FS11" i="1"/>
  <c r="FP11" i="1"/>
  <c r="FM11" i="1"/>
  <c r="FJ11" i="1"/>
  <c r="FG11" i="1"/>
  <c r="FD11" i="1"/>
  <c r="GZ10" i="1"/>
  <c r="GW10" i="1"/>
  <c r="GT10" i="1"/>
  <c r="GQ10" i="1"/>
  <c r="GN10" i="1"/>
  <c r="GK10" i="1"/>
  <c r="GH10" i="1"/>
  <c r="GE10" i="1"/>
  <c r="GB10" i="1"/>
  <c r="FS10" i="1"/>
  <c r="FP10" i="1"/>
  <c r="FM10" i="1"/>
  <c r="FJ10" i="1"/>
  <c r="FG10" i="1"/>
  <c r="FD10" i="1"/>
  <c r="GZ9" i="1"/>
  <c r="GW9" i="1"/>
  <c r="GT9" i="1"/>
  <c r="GQ9" i="1"/>
  <c r="GN9" i="1"/>
  <c r="GK9" i="1"/>
  <c r="GH9" i="1"/>
  <c r="GE9" i="1"/>
  <c r="GB9" i="1"/>
  <c r="FS9" i="1"/>
  <c r="FP9" i="1"/>
  <c r="FM9" i="1"/>
  <c r="FJ9" i="1"/>
  <c r="FG9" i="1"/>
  <c r="FD9" i="1"/>
  <c r="GZ8" i="1"/>
  <c r="GW8" i="1"/>
  <c r="GT8" i="1"/>
  <c r="GQ8" i="1"/>
  <c r="GN8" i="1"/>
  <c r="GK8" i="1"/>
  <c r="GH8" i="1"/>
  <c r="GE8" i="1"/>
  <c r="GB8" i="1"/>
  <c r="FS8" i="1"/>
  <c r="FP8" i="1"/>
  <c r="FM8" i="1"/>
  <c r="FJ8" i="1"/>
  <c r="FG8" i="1"/>
  <c r="FD8" i="1"/>
  <c r="GZ7" i="1"/>
  <c r="GW7" i="1"/>
  <c r="GT7" i="1"/>
  <c r="GQ7" i="1"/>
  <c r="GN7" i="1"/>
  <c r="GK7" i="1"/>
  <c r="GH7" i="1"/>
  <c r="GE7" i="1"/>
  <c r="GB7" i="1"/>
  <c r="FS7" i="1"/>
  <c r="FP7" i="1"/>
  <c r="FM7" i="1"/>
  <c r="FJ7" i="1"/>
  <c r="FG7" i="1"/>
  <c r="FD7" i="1"/>
  <c r="GZ6" i="1"/>
  <c r="GW6" i="1"/>
  <c r="GT6" i="1"/>
  <c r="GQ6" i="1"/>
  <c r="GN6" i="1"/>
  <c r="GK6" i="1"/>
  <c r="GH6" i="1"/>
  <c r="GE6" i="1"/>
  <c r="GB6" i="1"/>
  <c r="FS6" i="1"/>
  <c r="FP6" i="1"/>
  <c r="FM6" i="1"/>
  <c r="FJ6" i="1"/>
  <c r="FG6" i="1"/>
  <c r="FD6" i="1"/>
  <c r="GZ5" i="1"/>
  <c r="GW5" i="1"/>
  <c r="GT5" i="1"/>
  <c r="GQ5" i="1"/>
  <c r="GN5" i="1"/>
  <c r="GK5" i="1"/>
  <c r="GH5" i="1"/>
  <c r="GE5" i="1"/>
  <c r="GB5" i="1"/>
  <c r="FS5" i="1"/>
  <c r="FP5" i="1"/>
  <c r="FM5" i="1"/>
  <c r="FJ5" i="1"/>
  <c r="FG5" i="1"/>
  <c r="FD5" i="1"/>
  <c r="GZ4" i="1"/>
  <c r="GW4" i="1"/>
  <c r="GT4" i="1"/>
  <c r="GQ4" i="1"/>
  <c r="GN4" i="1"/>
  <c r="GK4" i="1"/>
  <c r="GH4" i="1"/>
  <c r="GE4" i="1"/>
  <c r="GB4" i="1"/>
  <c r="FS4" i="1"/>
  <c r="FP4" i="1"/>
  <c r="FM4" i="1"/>
  <c r="FJ4" i="1"/>
  <c r="FG4" i="1"/>
  <c r="FD4" i="1"/>
  <c r="GZ3" i="1"/>
  <c r="GW3" i="1"/>
  <c r="GT3" i="1"/>
  <c r="GQ3" i="1"/>
  <c r="GN3" i="1"/>
  <c r="GK3" i="1"/>
  <c r="GH3" i="1"/>
  <c r="GE3" i="1"/>
  <c r="GB3" i="1"/>
  <c r="FS3" i="1"/>
  <c r="FP3" i="1"/>
  <c r="FM3" i="1"/>
  <c r="FJ3" i="1"/>
  <c r="FG3" i="1"/>
  <c r="FD3" i="1"/>
  <c r="GZ2" i="1"/>
  <c r="GX67" i="1" s="1"/>
  <c r="GW2" i="1"/>
  <c r="GT2" i="1"/>
  <c r="GQ2" i="1"/>
  <c r="GN2" i="1"/>
  <c r="GL67" i="1" s="1"/>
  <c r="GK2" i="1"/>
  <c r="GH2" i="1"/>
  <c r="GE2" i="1"/>
  <c r="GB2" i="1"/>
  <c r="FZ67" i="1" s="1"/>
  <c r="FS2" i="1"/>
  <c r="FP2" i="1"/>
  <c r="FM2" i="1"/>
  <c r="FJ2" i="1"/>
  <c r="FH67" i="1" s="1"/>
  <c r="FG2" i="1"/>
  <c r="FD2" i="1"/>
  <c r="FA64" i="1"/>
  <c r="EX64" i="1"/>
  <c r="EU64" i="1"/>
  <c r="ER64" i="1"/>
  <c r="EO64" i="1"/>
  <c r="EL64" i="1"/>
  <c r="EI64" i="1"/>
  <c r="EF64" i="1"/>
  <c r="EC64" i="1"/>
  <c r="DT64" i="1"/>
  <c r="DQ64" i="1"/>
  <c r="DN64" i="1"/>
  <c r="DK64" i="1"/>
  <c r="DH64" i="1"/>
  <c r="DE64" i="1"/>
  <c r="FA63" i="1"/>
  <c r="EX63" i="1"/>
  <c r="EU63" i="1"/>
  <c r="ER63" i="1"/>
  <c r="EO63" i="1"/>
  <c r="EL63" i="1"/>
  <c r="EI63" i="1"/>
  <c r="EF63" i="1"/>
  <c r="EC63" i="1"/>
  <c r="DT63" i="1"/>
  <c r="DQ63" i="1"/>
  <c r="DN63" i="1"/>
  <c r="DK63" i="1"/>
  <c r="DH63" i="1"/>
  <c r="DE63" i="1"/>
  <c r="FA62" i="1"/>
  <c r="EX62" i="1"/>
  <c r="EU62" i="1"/>
  <c r="ER62" i="1"/>
  <c r="EO62" i="1"/>
  <c r="EL62" i="1"/>
  <c r="EI62" i="1"/>
  <c r="EF62" i="1"/>
  <c r="EC62" i="1"/>
  <c r="DT62" i="1"/>
  <c r="DQ62" i="1"/>
  <c r="DN62" i="1"/>
  <c r="DK62" i="1"/>
  <c r="DH62" i="1"/>
  <c r="DE62" i="1"/>
  <c r="FA61" i="1"/>
  <c r="EX61" i="1"/>
  <c r="EU61" i="1"/>
  <c r="ER61" i="1"/>
  <c r="EO61" i="1"/>
  <c r="EL61" i="1"/>
  <c r="EI61" i="1"/>
  <c r="EF61" i="1"/>
  <c r="EC61" i="1"/>
  <c r="DT61" i="1"/>
  <c r="DQ61" i="1"/>
  <c r="DN61" i="1"/>
  <c r="DK61" i="1"/>
  <c r="DH61" i="1"/>
  <c r="DE61" i="1"/>
  <c r="FA60" i="1"/>
  <c r="EX60" i="1"/>
  <c r="EU60" i="1"/>
  <c r="ER60" i="1"/>
  <c r="EO60" i="1"/>
  <c r="EL60" i="1"/>
  <c r="EI60" i="1"/>
  <c r="EF60" i="1"/>
  <c r="EC60" i="1"/>
  <c r="DT60" i="1"/>
  <c r="DQ60" i="1"/>
  <c r="DN60" i="1"/>
  <c r="DK60" i="1"/>
  <c r="DH60" i="1"/>
  <c r="DE60" i="1"/>
  <c r="FA59" i="1"/>
  <c r="EX59" i="1"/>
  <c r="EU59" i="1"/>
  <c r="ER59" i="1"/>
  <c r="EO59" i="1"/>
  <c r="EL59" i="1"/>
  <c r="EI59" i="1"/>
  <c r="EF59" i="1"/>
  <c r="EC59" i="1"/>
  <c r="DT59" i="1"/>
  <c r="DQ59" i="1"/>
  <c r="DN59" i="1"/>
  <c r="DK59" i="1"/>
  <c r="DH59" i="1"/>
  <c r="DE59" i="1"/>
  <c r="FA58" i="1"/>
  <c r="EX58" i="1"/>
  <c r="EU58" i="1"/>
  <c r="ER58" i="1"/>
  <c r="EO58" i="1"/>
  <c r="EL58" i="1"/>
  <c r="EI58" i="1"/>
  <c r="EF58" i="1"/>
  <c r="EC58" i="1"/>
  <c r="DT58" i="1"/>
  <c r="DQ58" i="1"/>
  <c r="DN58" i="1"/>
  <c r="DK58" i="1"/>
  <c r="DH58" i="1"/>
  <c r="DE58" i="1"/>
  <c r="FA57" i="1"/>
  <c r="EX57" i="1"/>
  <c r="EU57" i="1"/>
  <c r="ER57" i="1"/>
  <c r="EO57" i="1"/>
  <c r="EL57" i="1"/>
  <c r="EI57" i="1"/>
  <c r="EF57" i="1"/>
  <c r="EC57" i="1"/>
  <c r="DT57" i="1"/>
  <c r="DQ57" i="1"/>
  <c r="DN57" i="1"/>
  <c r="DK57" i="1"/>
  <c r="DH57" i="1"/>
  <c r="DE57" i="1"/>
  <c r="FA56" i="1"/>
  <c r="EX56" i="1"/>
  <c r="EU56" i="1"/>
  <c r="ER56" i="1"/>
  <c r="EO56" i="1"/>
  <c r="EL56" i="1"/>
  <c r="EI56" i="1"/>
  <c r="EF56" i="1"/>
  <c r="EC56" i="1"/>
  <c r="DT56" i="1"/>
  <c r="DQ56" i="1"/>
  <c r="DN56" i="1"/>
  <c r="DK56" i="1"/>
  <c r="DH56" i="1"/>
  <c r="DE56" i="1"/>
  <c r="FA55" i="1"/>
  <c r="EX55" i="1"/>
  <c r="EU55" i="1"/>
  <c r="ER55" i="1"/>
  <c r="EO55" i="1"/>
  <c r="EL55" i="1"/>
  <c r="EI55" i="1"/>
  <c r="EF55" i="1"/>
  <c r="EC55" i="1"/>
  <c r="DT55" i="1"/>
  <c r="DQ55" i="1"/>
  <c r="DN55" i="1"/>
  <c r="DK55" i="1"/>
  <c r="DH55" i="1"/>
  <c r="DE55" i="1"/>
  <c r="FA54" i="1"/>
  <c r="EX54" i="1"/>
  <c r="EU54" i="1"/>
  <c r="ER54" i="1"/>
  <c r="EO54" i="1"/>
  <c r="EL54" i="1"/>
  <c r="EI54" i="1"/>
  <c r="EF54" i="1"/>
  <c r="EC54" i="1"/>
  <c r="DT54" i="1"/>
  <c r="DQ54" i="1"/>
  <c r="DN54" i="1"/>
  <c r="DK54" i="1"/>
  <c r="DH54" i="1"/>
  <c r="DE54" i="1"/>
  <c r="FA53" i="1"/>
  <c r="EX53" i="1"/>
  <c r="EU53" i="1"/>
  <c r="ER53" i="1"/>
  <c r="EO53" i="1"/>
  <c r="EL53" i="1"/>
  <c r="EI53" i="1"/>
  <c r="EF53" i="1"/>
  <c r="EC53" i="1"/>
  <c r="DT53" i="1"/>
  <c r="DQ53" i="1"/>
  <c r="DN53" i="1"/>
  <c r="DK53" i="1"/>
  <c r="DH53" i="1"/>
  <c r="DE53" i="1"/>
  <c r="FA52" i="1"/>
  <c r="EX52" i="1"/>
  <c r="EU52" i="1"/>
  <c r="ER52" i="1"/>
  <c r="EO52" i="1"/>
  <c r="EL52" i="1"/>
  <c r="EI52" i="1"/>
  <c r="EF52" i="1"/>
  <c r="EC52" i="1"/>
  <c r="DT52" i="1"/>
  <c r="DQ52" i="1"/>
  <c r="DN52" i="1"/>
  <c r="DK52" i="1"/>
  <c r="DH52" i="1"/>
  <c r="DE52" i="1"/>
  <c r="FA51" i="1"/>
  <c r="EX51" i="1"/>
  <c r="EU51" i="1"/>
  <c r="ER51" i="1"/>
  <c r="EO51" i="1"/>
  <c r="EL51" i="1"/>
  <c r="EI51" i="1"/>
  <c r="EF51" i="1"/>
  <c r="EC51" i="1"/>
  <c r="DT51" i="1"/>
  <c r="DQ51" i="1"/>
  <c r="DN51" i="1"/>
  <c r="DK51" i="1"/>
  <c r="DH51" i="1"/>
  <c r="DE51" i="1"/>
  <c r="FA50" i="1"/>
  <c r="EX50" i="1"/>
  <c r="EU50" i="1"/>
  <c r="ER50" i="1"/>
  <c r="EO50" i="1"/>
  <c r="EL50" i="1"/>
  <c r="EI50" i="1"/>
  <c r="EF50" i="1"/>
  <c r="EC50" i="1"/>
  <c r="DT50" i="1"/>
  <c r="DQ50" i="1"/>
  <c r="DN50" i="1"/>
  <c r="DK50" i="1"/>
  <c r="DH50" i="1"/>
  <c r="DE50" i="1"/>
  <c r="FA49" i="1"/>
  <c r="EX49" i="1"/>
  <c r="EU49" i="1"/>
  <c r="ER49" i="1"/>
  <c r="EO49" i="1"/>
  <c r="EL49" i="1"/>
  <c r="EI49" i="1"/>
  <c r="EF49" i="1"/>
  <c r="EC49" i="1"/>
  <c r="DT49" i="1"/>
  <c r="DQ49" i="1"/>
  <c r="DN49" i="1"/>
  <c r="DK49" i="1"/>
  <c r="DH49" i="1"/>
  <c r="DE49" i="1"/>
  <c r="FA48" i="1"/>
  <c r="EX48" i="1"/>
  <c r="EU48" i="1"/>
  <c r="ER48" i="1"/>
  <c r="EO48" i="1"/>
  <c r="EL48" i="1"/>
  <c r="EI48" i="1"/>
  <c r="EF48" i="1"/>
  <c r="EC48" i="1"/>
  <c r="DT48" i="1"/>
  <c r="DQ48" i="1"/>
  <c r="DN48" i="1"/>
  <c r="DK48" i="1"/>
  <c r="DH48" i="1"/>
  <c r="DE48" i="1"/>
  <c r="FA47" i="1"/>
  <c r="EX47" i="1"/>
  <c r="EU47" i="1"/>
  <c r="ER47" i="1"/>
  <c r="EO47" i="1"/>
  <c r="EL47" i="1"/>
  <c r="EI47" i="1"/>
  <c r="EF47" i="1"/>
  <c r="EC47" i="1"/>
  <c r="DT47" i="1"/>
  <c r="DQ47" i="1"/>
  <c r="DN47" i="1"/>
  <c r="DK47" i="1"/>
  <c r="DH47" i="1"/>
  <c r="DE47" i="1"/>
  <c r="FA46" i="1"/>
  <c r="EX46" i="1"/>
  <c r="EU46" i="1"/>
  <c r="ER46" i="1"/>
  <c r="EO46" i="1"/>
  <c r="EL46" i="1"/>
  <c r="EI46" i="1"/>
  <c r="EF46" i="1"/>
  <c r="EC46" i="1"/>
  <c r="DT46" i="1"/>
  <c r="DQ46" i="1"/>
  <c r="DN46" i="1"/>
  <c r="DK46" i="1"/>
  <c r="DH46" i="1"/>
  <c r="DE46" i="1"/>
  <c r="FA45" i="1"/>
  <c r="EX45" i="1"/>
  <c r="EU45" i="1"/>
  <c r="ER45" i="1"/>
  <c r="EO45" i="1"/>
  <c r="EL45" i="1"/>
  <c r="EI45" i="1"/>
  <c r="EF45" i="1"/>
  <c r="EC45" i="1"/>
  <c r="DT45" i="1"/>
  <c r="DQ45" i="1"/>
  <c r="DN45" i="1"/>
  <c r="DK45" i="1"/>
  <c r="DH45" i="1"/>
  <c r="DE45" i="1"/>
  <c r="FA44" i="1"/>
  <c r="EX44" i="1"/>
  <c r="EU44" i="1"/>
  <c r="ER44" i="1"/>
  <c r="EO44" i="1"/>
  <c r="EL44" i="1"/>
  <c r="EI44" i="1"/>
  <c r="EF44" i="1"/>
  <c r="EC44" i="1"/>
  <c r="DT44" i="1"/>
  <c r="DQ44" i="1"/>
  <c r="DN44" i="1"/>
  <c r="DK44" i="1"/>
  <c r="DH44" i="1"/>
  <c r="DE44" i="1"/>
  <c r="FA43" i="1"/>
  <c r="EX43" i="1"/>
  <c r="EU43" i="1"/>
  <c r="ER43" i="1"/>
  <c r="EO43" i="1"/>
  <c r="EL43" i="1"/>
  <c r="EI43" i="1"/>
  <c r="EF43" i="1"/>
  <c r="EC43" i="1"/>
  <c r="DT43" i="1"/>
  <c r="DQ43" i="1"/>
  <c r="DN43" i="1"/>
  <c r="DK43" i="1"/>
  <c r="DH43" i="1"/>
  <c r="DE43" i="1"/>
  <c r="FA42" i="1"/>
  <c r="EX42" i="1"/>
  <c r="EU42" i="1"/>
  <c r="ER42" i="1"/>
  <c r="EO42" i="1"/>
  <c r="EL42" i="1"/>
  <c r="EI42" i="1"/>
  <c r="EF42" i="1"/>
  <c r="EC42" i="1"/>
  <c r="DT42" i="1"/>
  <c r="DQ42" i="1"/>
  <c r="DN42" i="1"/>
  <c r="DK42" i="1"/>
  <c r="DH42" i="1"/>
  <c r="DE42" i="1"/>
  <c r="FA41" i="1"/>
  <c r="EX41" i="1"/>
  <c r="EU41" i="1"/>
  <c r="ER41" i="1"/>
  <c r="EO41" i="1"/>
  <c r="EL41" i="1"/>
  <c r="EI41" i="1"/>
  <c r="EF41" i="1"/>
  <c r="EC41" i="1"/>
  <c r="DT41" i="1"/>
  <c r="DQ41" i="1"/>
  <c r="DN41" i="1"/>
  <c r="DK41" i="1"/>
  <c r="DH41" i="1"/>
  <c r="DE41" i="1"/>
  <c r="FA40" i="1"/>
  <c r="EX40" i="1"/>
  <c r="EU40" i="1"/>
  <c r="ER40" i="1"/>
  <c r="EO40" i="1"/>
  <c r="EL40" i="1"/>
  <c r="EI40" i="1"/>
  <c r="EF40" i="1"/>
  <c r="EC40" i="1"/>
  <c r="DT40" i="1"/>
  <c r="DQ40" i="1"/>
  <c r="DN40" i="1"/>
  <c r="DK40" i="1"/>
  <c r="DH40" i="1"/>
  <c r="DE40" i="1"/>
  <c r="FA39" i="1"/>
  <c r="EX39" i="1"/>
  <c r="EU39" i="1"/>
  <c r="ER39" i="1"/>
  <c r="EO39" i="1"/>
  <c r="EL39" i="1"/>
  <c r="EI39" i="1"/>
  <c r="EF39" i="1"/>
  <c r="EC39" i="1"/>
  <c r="DT39" i="1"/>
  <c r="DQ39" i="1"/>
  <c r="DN39" i="1"/>
  <c r="DK39" i="1"/>
  <c r="DH39" i="1"/>
  <c r="DE39" i="1"/>
  <c r="FA38" i="1"/>
  <c r="EX38" i="1"/>
  <c r="EU38" i="1"/>
  <c r="ER38" i="1"/>
  <c r="EO38" i="1"/>
  <c r="EL38" i="1"/>
  <c r="EI38" i="1"/>
  <c r="EF38" i="1"/>
  <c r="EC38" i="1"/>
  <c r="DT38" i="1"/>
  <c r="DQ38" i="1"/>
  <c r="DN38" i="1"/>
  <c r="DK38" i="1"/>
  <c r="DH38" i="1"/>
  <c r="DE38" i="1"/>
  <c r="FA37" i="1"/>
  <c r="EX37" i="1"/>
  <c r="EU37" i="1"/>
  <c r="ER37" i="1"/>
  <c r="EO37" i="1"/>
  <c r="EL37" i="1"/>
  <c r="EI37" i="1"/>
  <c r="EF37" i="1"/>
  <c r="EC37" i="1"/>
  <c r="DT37" i="1"/>
  <c r="DQ37" i="1"/>
  <c r="DN37" i="1"/>
  <c r="DK37" i="1"/>
  <c r="DH37" i="1"/>
  <c r="DE37" i="1"/>
  <c r="FA36" i="1"/>
  <c r="EX36" i="1"/>
  <c r="EU36" i="1"/>
  <c r="ER36" i="1"/>
  <c r="EO36" i="1"/>
  <c r="EL36" i="1"/>
  <c r="EI36" i="1"/>
  <c r="EF36" i="1"/>
  <c r="EC36" i="1"/>
  <c r="DT36" i="1"/>
  <c r="DQ36" i="1"/>
  <c r="DN36" i="1"/>
  <c r="DK36" i="1"/>
  <c r="DH36" i="1"/>
  <c r="DE36" i="1"/>
  <c r="FA35" i="1"/>
  <c r="EX35" i="1"/>
  <c r="EU35" i="1"/>
  <c r="ER35" i="1"/>
  <c r="EO35" i="1"/>
  <c r="EL35" i="1"/>
  <c r="EI35" i="1"/>
  <c r="EF35" i="1"/>
  <c r="EC35" i="1"/>
  <c r="DT35" i="1"/>
  <c r="DQ35" i="1"/>
  <c r="DN35" i="1"/>
  <c r="DK35" i="1"/>
  <c r="DH35" i="1"/>
  <c r="DE35" i="1"/>
  <c r="FA34" i="1"/>
  <c r="EX34" i="1"/>
  <c r="EU34" i="1"/>
  <c r="ER34" i="1"/>
  <c r="EO34" i="1"/>
  <c r="EL34" i="1"/>
  <c r="EI34" i="1"/>
  <c r="EF34" i="1"/>
  <c r="EC34" i="1"/>
  <c r="DT34" i="1"/>
  <c r="DQ34" i="1"/>
  <c r="DN34" i="1"/>
  <c r="DK34" i="1"/>
  <c r="DH34" i="1"/>
  <c r="DE34" i="1"/>
  <c r="FA33" i="1"/>
  <c r="EX33" i="1"/>
  <c r="EU33" i="1"/>
  <c r="ER33" i="1"/>
  <c r="EO33" i="1"/>
  <c r="EL33" i="1"/>
  <c r="EI33" i="1"/>
  <c r="EF33" i="1"/>
  <c r="EC33" i="1"/>
  <c r="DT33" i="1"/>
  <c r="DQ33" i="1"/>
  <c r="DN33" i="1"/>
  <c r="DK33" i="1"/>
  <c r="DH33" i="1"/>
  <c r="DE33" i="1"/>
  <c r="FA32" i="1"/>
  <c r="EX32" i="1"/>
  <c r="EU32" i="1"/>
  <c r="ER32" i="1"/>
  <c r="EO32" i="1"/>
  <c r="EL32" i="1"/>
  <c r="EI32" i="1"/>
  <c r="EF32" i="1"/>
  <c r="EC32" i="1"/>
  <c r="DT32" i="1"/>
  <c r="DQ32" i="1"/>
  <c r="DN32" i="1"/>
  <c r="DK32" i="1"/>
  <c r="DH32" i="1"/>
  <c r="DE32" i="1"/>
  <c r="FA31" i="1"/>
  <c r="EX31" i="1"/>
  <c r="EU31" i="1"/>
  <c r="ER31" i="1"/>
  <c r="EO31" i="1"/>
  <c r="EL31" i="1"/>
  <c r="EI31" i="1"/>
  <c r="EF31" i="1"/>
  <c r="EC31" i="1"/>
  <c r="DT31" i="1"/>
  <c r="DQ31" i="1"/>
  <c r="DN31" i="1"/>
  <c r="DK31" i="1"/>
  <c r="DH31" i="1"/>
  <c r="DE31" i="1"/>
  <c r="FA30" i="1"/>
  <c r="EX30" i="1"/>
  <c r="EU30" i="1"/>
  <c r="ER30" i="1"/>
  <c r="EO30" i="1"/>
  <c r="EL30" i="1"/>
  <c r="EI30" i="1"/>
  <c r="EF30" i="1"/>
  <c r="EC30" i="1"/>
  <c r="DT30" i="1"/>
  <c r="DQ30" i="1"/>
  <c r="DN30" i="1"/>
  <c r="DK30" i="1"/>
  <c r="DH30" i="1"/>
  <c r="DE30" i="1"/>
  <c r="FA29" i="1"/>
  <c r="EX29" i="1"/>
  <c r="EU29" i="1"/>
  <c r="ER29" i="1"/>
  <c r="EO29" i="1"/>
  <c r="EL29" i="1"/>
  <c r="EI29" i="1"/>
  <c r="EF29" i="1"/>
  <c r="EC29" i="1"/>
  <c r="DT29" i="1"/>
  <c r="DQ29" i="1"/>
  <c r="DN29" i="1"/>
  <c r="DK29" i="1"/>
  <c r="DH29" i="1"/>
  <c r="DE29" i="1"/>
  <c r="FA28" i="1"/>
  <c r="EX28" i="1"/>
  <c r="EU28" i="1"/>
  <c r="ER28" i="1"/>
  <c r="EO28" i="1"/>
  <c r="EL28" i="1"/>
  <c r="EI28" i="1"/>
  <c r="EF28" i="1"/>
  <c r="EC28" i="1"/>
  <c r="DT28" i="1"/>
  <c r="DQ28" i="1"/>
  <c r="DN28" i="1"/>
  <c r="DK28" i="1"/>
  <c r="DH28" i="1"/>
  <c r="DE28" i="1"/>
  <c r="FA27" i="1"/>
  <c r="EX27" i="1"/>
  <c r="EU27" i="1"/>
  <c r="ER27" i="1"/>
  <c r="EO27" i="1"/>
  <c r="EL27" i="1"/>
  <c r="EI27" i="1"/>
  <c r="EF27" i="1"/>
  <c r="EC27" i="1"/>
  <c r="DT27" i="1"/>
  <c r="DQ27" i="1"/>
  <c r="DN27" i="1"/>
  <c r="DK27" i="1"/>
  <c r="DH27" i="1"/>
  <c r="DE27" i="1"/>
  <c r="FA26" i="1"/>
  <c r="EX26" i="1"/>
  <c r="EU26" i="1"/>
  <c r="ER26" i="1"/>
  <c r="EO26" i="1"/>
  <c r="EL26" i="1"/>
  <c r="EI26" i="1"/>
  <c r="EF26" i="1"/>
  <c r="EC26" i="1"/>
  <c r="DT26" i="1"/>
  <c r="DQ26" i="1"/>
  <c r="DN26" i="1"/>
  <c r="DK26" i="1"/>
  <c r="DH26" i="1"/>
  <c r="DE26" i="1"/>
  <c r="FA25" i="1"/>
  <c r="EX25" i="1"/>
  <c r="EU25" i="1"/>
  <c r="ER25" i="1"/>
  <c r="EO25" i="1"/>
  <c r="EL25" i="1"/>
  <c r="EI25" i="1"/>
  <c r="EF25" i="1"/>
  <c r="EC25" i="1"/>
  <c r="DT25" i="1"/>
  <c r="DQ25" i="1"/>
  <c r="DN25" i="1"/>
  <c r="DK25" i="1"/>
  <c r="DH25" i="1"/>
  <c r="DE25" i="1"/>
  <c r="FA24" i="1"/>
  <c r="EX24" i="1"/>
  <c r="EU24" i="1"/>
  <c r="ER24" i="1"/>
  <c r="EO24" i="1"/>
  <c r="EL24" i="1"/>
  <c r="EI24" i="1"/>
  <c r="EF24" i="1"/>
  <c r="EC24" i="1"/>
  <c r="DT24" i="1"/>
  <c r="DQ24" i="1"/>
  <c r="DN24" i="1"/>
  <c r="DK24" i="1"/>
  <c r="DH24" i="1"/>
  <c r="DE24" i="1"/>
  <c r="FA23" i="1"/>
  <c r="EX23" i="1"/>
  <c r="EU23" i="1"/>
  <c r="ER23" i="1"/>
  <c r="EO23" i="1"/>
  <c r="EL23" i="1"/>
  <c r="EI23" i="1"/>
  <c r="EF23" i="1"/>
  <c r="EC23" i="1"/>
  <c r="DT23" i="1"/>
  <c r="DQ23" i="1"/>
  <c r="DN23" i="1"/>
  <c r="DK23" i="1"/>
  <c r="DH23" i="1"/>
  <c r="DE23" i="1"/>
  <c r="FA22" i="1"/>
  <c r="EX22" i="1"/>
  <c r="EU22" i="1"/>
  <c r="ER22" i="1"/>
  <c r="EO22" i="1"/>
  <c r="EL22" i="1"/>
  <c r="EI22" i="1"/>
  <c r="EF22" i="1"/>
  <c r="EC22" i="1"/>
  <c r="DT22" i="1"/>
  <c r="DQ22" i="1"/>
  <c r="DN22" i="1"/>
  <c r="DK22" i="1"/>
  <c r="DH22" i="1"/>
  <c r="DE22" i="1"/>
  <c r="FA21" i="1"/>
  <c r="EX21" i="1"/>
  <c r="EU21" i="1"/>
  <c r="ER21" i="1"/>
  <c r="EO21" i="1"/>
  <c r="EL21" i="1"/>
  <c r="EI21" i="1"/>
  <c r="EF21" i="1"/>
  <c r="EC21" i="1"/>
  <c r="DT21" i="1"/>
  <c r="DQ21" i="1"/>
  <c r="DN21" i="1"/>
  <c r="DK21" i="1"/>
  <c r="DH21" i="1"/>
  <c r="DE21" i="1"/>
  <c r="FA20" i="1"/>
  <c r="EX20" i="1"/>
  <c r="EU20" i="1"/>
  <c r="ER20" i="1"/>
  <c r="EO20" i="1"/>
  <c r="EL20" i="1"/>
  <c r="EI20" i="1"/>
  <c r="EF20" i="1"/>
  <c r="EC20" i="1"/>
  <c r="DT20" i="1"/>
  <c r="DQ20" i="1"/>
  <c r="DN20" i="1"/>
  <c r="DK20" i="1"/>
  <c r="DH20" i="1"/>
  <c r="DE20" i="1"/>
  <c r="FA19" i="1"/>
  <c r="EX19" i="1"/>
  <c r="EU19" i="1"/>
  <c r="ER19" i="1"/>
  <c r="EO19" i="1"/>
  <c r="EL19" i="1"/>
  <c r="EI19" i="1"/>
  <c r="EF19" i="1"/>
  <c r="EC19" i="1"/>
  <c r="DT19" i="1"/>
  <c r="DQ19" i="1"/>
  <c r="DN19" i="1"/>
  <c r="DK19" i="1"/>
  <c r="DH19" i="1"/>
  <c r="DE19" i="1"/>
  <c r="FA18" i="1"/>
  <c r="EX18" i="1"/>
  <c r="EU18" i="1"/>
  <c r="ER18" i="1"/>
  <c r="EO18" i="1"/>
  <c r="EL18" i="1"/>
  <c r="EI18" i="1"/>
  <c r="EF18" i="1"/>
  <c r="EC18" i="1"/>
  <c r="DT18" i="1"/>
  <c r="DQ18" i="1"/>
  <c r="DN18" i="1"/>
  <c r="DK18" i="1"/>
  <c r="DH18" i="1"/>
  <c r="DE18" i="1"/>
  <c r="FA17" i="1"/>
  <c r="EX17" i="1"/>
  <c r="EU17" i="1"/>
  <c r="ER17" i="1"/>
  <c r="EO17" i="1"/>
  <c r="EL17" i="1"/>
  <c r="EI17" i="1"/>
  <c r="EF17" i="1"/>
  <c r="EC17" i="1"/>
  <c r="DT17" i="1"/>
  <c r="DQ17" i="1"/>
  <c r="DN17" i="1"/>
  <c r="DK17" i="1"/>
  <c r="DH17" i="1"/>
  <c r="DE17" i="1"/>
  <c r="FA16" i="1"/>
  <c r="EX16" i="1"/>
  <c r="EU16" i="1"/>
  <c r="ER16" i="1"/>
  <c r="EO16" i="1"/>
  <c r="EL16" i="1"/>
  <c r="EI16" i="1"/>
  <c r="EF16" i="1"/>
  <c r="EC16" i="1"/>
  <c r="DT16" i="1"/>
  <c r="DQ16" i="1"/>
  <c r="DN16" i="1"/>
  <c r="DK16" i="1"/>
  <c r="DH16" i="1"/>
  <c r="DE16" i="1"/>
  <c r="FA15" i="1"/>
  <c r="EX15" i="1"/>
  <c r="EU15" i="1"/>
  <c r="ER15" i="1"/>
  <c r="EO15" i="1"/>
  <c r="EL15" i="1"/>
  <c r="EI15" i="1"/>
  <c r="EF15" i="1"/>
  <c r="EC15" i="1"/>
  <c r="DT15" i="1"/>
  <c r="DQ15" i="1"/>
  <c r="DN15" i="1"/>
  <c r="DK15" i="1"/>
  <c r="DH15" i="1"/>
  <c r="DE15" i="1"/>
  <c r="FA14" i="1"/>
  <c r="EX14" i="1"/>
  <c r="EU14" i="1"/>
  <c r="ER14" i="1"/>
  <c r="EO14" i="1"/>
  <c r="EL14" i="1"/>
  <c r="EI14" i="1"/>
  <c r="EF14" i="1"/>
  <c r="EC14" i="1"/>
  <c r="DT14" i="1"/>
  <c r="DQ14" i="1"/>
  <c r="DN14" i="1"/>
  <c r="DK14" i="1"/>
  <c r="DH14" i="1"/>
  <c r="DE14" i="1"/>
  <c r="FA13" i="1"/>
  <c r="EX13" i="1"/>
  <c r="EU13" i="1"/>
  <c r="ER13" i="1"/>
  <c r="EO13" i="1"/>
  <c r="EL13" i="1"/>
  <c r="EI13" i="1"/>
  <c r="EF13" i="1"/>
  <c r="EC13" i="1"/>
  <c r="DT13" i="1"/>
  <c r="DQ13" i="1"/>
  <c r="DN13" i="1"/>
  <c r="DK13" i="1"/>
  <c r="DH13" i="1"/>
  <c r="DE13" i="1"/>
  <c r="FA12" i="1"/>
  <c r="EX12" i="1"/>
  <c r="EU12" i="1"/>
  <c r="ER12" i="1"/>
  <c r="EO12" i="1"/>
  <c r="EL12" i="1"/>
  <c r="EI12" i="1"/>
  <c r="EF12" i="1"/>
  <c r="EC12" i="1"/>
  <c r="DT12" i="1"/>
  <c r="DQ12" i="1"/>
  <c r="DN12" i="1"/>
  <c r="DK12" i="1"/>
  <c r="DH12" i="1"/>
  <c r="DE12" i="1"/>
  <c r="FA11" i="1"/>
  <c r="EX11" i="1"/>
  <c r="EU11" i="1"/>
  <c r="ER11" i="1"/>
  <c r="EO11" i="1"/>
  <c r="EL11" i="1"/>
  <c r="EI11" i="1"/>
  <c r="EF11" i="1"/>
  <c r="EC11" i="1"/>
  <c r="DT11" i="1"/>
  <c r="DQ11" i="1"/>
  <c r="DN11" i="1"/>
  <c r="DK11" i="1"/>
  <c r="DH11" i="1"/>
  <c r="DE11" i="1"/>
  <c r="FA10" i="1"/>
  <c r="EX10" i="1"/>
  <c r="EU10" i="1"/>
  <c r="ER10" i="1"/>
  <c r="EO10" i="1"/>
  <c r="EL10" i="1"/>
  <c r="EI10" i="1"/>
  <c r="EF10" i="1"/>
  <c r="EC10" i="1"/>
  <c r="DT10" i="1"/>
  <c r="DQ10" i="1"/>
  <c r="DN10" i="1"/>
  <c r="DK10" i="1"/>
  <c r="DH10" i="1"/>
  <c r="DE10" i="1"/>
  <c r="FA9" i="1"/>
  <c r="EX9" i="1"/>
  <c r="EU9" i="1"/>
  <c r="ER9" i="1"/>
  <c r="EO9" i="1"/>
  <c r="EL9" i="1"/>
  <c r="EI9" i="1"/>
  <c r="EF9" i="1"/>
  <c r="EC9" i="1"/>
  <c r="DT9" i="1"/>
  <c r="DQ9" i="1"/>
  <c r="DN9" i="1"/>
  <c r="DK9" i="1"/>
  <c r="DH9" i="1"/>
  <c r="DE9" i="1"/>
  <c r="FA8" i="1"/>
  <c r="EX8" i="1"/>
  <c r="EU8" i="1"/>
  <c r="ER8" i="1"/>
  <c r="EO8" i="1"/>
  <c r="EL8" i="1"/>
  <c r="EI8" i="1"/>
  <c r="EF8" i="1"/>
  <c r="EC8" i="1"/>
  <c r="DT8" i="1"/>
  <c r="DQ8" i="1"/>
  <c r="DN8" i="1"/>
  <c r="DK8" i="1"/>
  <c r="DH8" i="1"/>
  <c r="DE8" i="1"/>
  <c r="FA7" i="1"/>
  <c r="EX7" i="1"/>
  <c r="EU7" i="1"/>
  <c r="ER7" i="1"/>
  <c r="EO7" i="1"/>
  <c r="EL7" i="1"/>
  <c r="EI7" i="1"/>
  <c r="EF7" i="1"/>
  <c r="EC7" i="1"/>
  <c r="DT7" i="1"/>
  <c r="DQ7" i="1"/>
  <c r="DN7" i="1"/>
  <c r="DK7" i="1"/>
  <c r="DH7" i="1"/>
  <c r="DE7" i="1"/>
  <c r="FA6" i="1"/>
  <c r="EX6" i="1"/>
  <c r="EU6" i="1"/>
  <c r="ER6" i="1"/>
  <c r="EO6" i="1"/>
  <c r="EL6" i="1"/>
  <c r="EI6" i="1"/>
  <c r="EF6" i="1"/>
  <c r="EC6" i="1"/>
  <c r="DT6" i="1"/>
  <c r="DQ6" i="1"/>
  <c r="DN6" i="1"/>
  <c r="DK6" i="1"/>
  <c r="DH6" i="1"/>
  <c r="DE6" i="1"/>
  <c r="FA5" i="1"/>
  <c r="EX5" i="1"/>
  <c r="EU5" i="1"/>
  <c r="ER5" i="1"/>
  <c r="EO5" i="1"/>
  <c r="EL5" i="1"/>
  <c r="EI5" i="1"/>
  <c r="EF5" i="1"/>
  <c r="EC5" i="1"/>
  <c r="DT5" i="1"/>
  <c r="DQ5" i="1"/>
  <c r="DN5" i="1"/>
  <c r="DK5" i="1"/>
  <c r="DH5" i="1"/>
  <c r="DE5" i="1"/>
  <c r="FA4" i="1"/>
  <c r="EX4" i="1"/>
  <c r="EU4" i="1"/>
  <c r="ER4" i="1"/>
  <c r="EO4" i="1"/>
  <c r="EL4" i="1"/>
  <c r="EI4" i="1"/>
  <c r="EF4" i="1"/>
  <c r="EC4" i="1"/>
  <c r="DT4" i="1"/>
  <c r="DQ4" i="1"/>
  <c r="DN4" i="1"/>
  <c r="DK4" i="1"/>
  <c r="DH4" i="1"/>
  <c r="DE4" i="1"/>
  <c r="FA3" i="1"/>
  <c r="EX3" i="1"/>
  <c r="EU3" i="1"/>
  <c r="ER3" i="1"/>
  <c r="EO3" i="1"/>
  <c r="EL3" i="1"/>
  <c r="EI3" i="1"/>
  <c r="EF3" i="1"/>
  <c r="EC3" i="1"/>
  <c r="DT3" i="1"/>
  <c r="DQ3" i="1"/>
  <c r="DN3" i="1"/>
  <c r="DK3" i="1"/>
  <c r="DH3" i="1"/>
  <c r="DE3" i="1"/>
  <c r="FA2" i="1"/>
  <c r="EX2" i="1"/>
  <c r="EU2" i="1"/>
  <c r="ER2" i="1"/>
  <c r="EP67" i="1" s="1"/>
  <c r="EO2" i="1"/>
  <c r="EL2" i="1"/>
  <c r="EI2" i="1"/>
  <c r="EF2" i="1"/>
  <c r="ED67" i="1" s="1"/>
  <c r="EC2" i="1"/>
  <c r="DT2" i="1"/>
  <c r="DQ2" i="1"/>
  <c r="DN2" i="1"/>
  <c r="DL67" i="1" s="1"/>
  <c r="DK2" i="1"/>
  <c r="DH2" i="1"/>
  <c r="DE2" i="1"/>
  <c r="DB64" i="1"/>
  <c r="CY64" i="1"/>
  <c r="CV64" i="1"/>
  <c r="CS64" i="1"/>
  <c r="CP64" i="1"/>
  <c r="CM64" i="1"/>
  <c r="CJ64" i="1"/>
  <c r="CG64" i="1"/>
  <c r="CD64" i="1"/>
  <c r="BU64" i="1"/>
  <c r="BR64" i="1"/>
  <c r="BO64" i="1"/>
  <c r="BL64" i="1"/>
  <c r="BI64" i="1"/>
  <c r="BF64" i="1"/>
  <c r="DB63" i="1"/>
  <c r="CY63" i="1"/>
  <c r="CV63" i="1"/>
  <c r="CS63" i="1"/>
  <c r="CP63" i="1"/>
  <c r="CM63" i="1"/>
  <c r="CJ63" i="1"/>
  <c r="CG63" i="1"/>
  <c r="CD63" i="1"/>
  <c r="BU63" i="1"/>
  <c r="BR63" i="1"/>
  <c r="BO63" i="1"/>
  <c r="BL63" i="1"/>
  <c r="BI63" i="1"/>
  <c r="BF63" i="1"/>
  <c r="DB62" i="1"/>
  <c r="CY62" i="1"/>
  <c r="CV62" i="1"/>
  <c r="CS62" i="1"/>
  <c r="CP62" i="1"/>
  <c r="CM62" i="1"/>
  <c r="CJ62" i="1"/>
  <c r="CG62" i="1"/>
  <c r="CD62" i="1"/>
  <c r="BU62" i="1"/>
  <c r="BR62" i="1"/>
  <c r="BO62" i="1"/>
  <c r="BL62" i="1"/>
  <c r="BI62" i="1"/>
  <c r="BF62" i="1"/>
  <c r="DB61" i="1"/>
  <c r="CY61" i="1"/>
  <c r="CV61" i="1"/>
  <c r="CS61" i="1"/>
  <c r="CP61" i="1"/>
  <c r="CM61" i="1"/>
  <c r="CJ61" i="1"/>
  <c r="CG61" i="1"/>
  <c r="CD61" i="1"/>
  <c r="BU61" i="1"/>
  <c r="BR61" i="1"/>
  <c r="BO61" i="1"/>
  <c r="BL61" i="1"/>
  <c r="BI61" i="1"/>
  <c r="BF61" i="1"/>
  <c r="DB60" i="1"/>
  <c r="CY60" i="1"/>
  <c r="CV60" i="1"/>
  <c r="CS60" i="1"/>
  <c r="CP60" i="1"/>
  <c r="CM60" i="1"/>
  <c r="CJ60" i="1"/>
  <c r="CG60" i="1"/>
  <c r="CD60" i="1"/>
  <c r="BU60" i="1"/>
  <c r="BR60" i="1"/>
  <c r="BO60" i="1"/>
  <c r="BL60" i="1"/>
  <c r="BI60" i="1"/>
  <c r="BF60" i="1"/>
  <c r="DB59" i="1"/>
  <c r="CY59" i="1"/>
  <c r="CV59" i="1"/>
  <c r="CS59" i="1"/>
  <c r="CP59" i="1"/>
  <c r="CM59" i="1"/>
  <c r="CJ59" i="1"/>
  <c r="CG59" i="1"/>
  <c r="CD59" i="1"/>
  <c r="BU59" i="1"/>
  <c r="BR59" i="1"/>
  <c r="BO59" i="1"/>
  <c r="BL59" i="1"/>
  <c r="BI59" i="1"/>
  <c r="BF59" i="1"/>
  <c r="DB58" i="1"/>
  <c r="CY58" i="1"/>
  <c r="CV58" i="1"/>
  <c r="CS58" i="1"/>
  <c r="CP58" i="1"/>
  <c r="CM58" i="1"/>
  <c r="CJ58" i="1"/>
  <c r="CG58" i="1"/>
  <c r="CD58" i="1"/>
  <c r="BU58" i="1"/>
  <c r="BR58" i="1"/>
  <c r="BO58" i="1"/>
  <c r="BL58" i="1"/>
  <c r="BI58" i="1"/>
  <c r="BF58" i="1"/>
  <c r="DB57" i="1"/>
  <c r="CY57" i="1"/>
  <c r="CV57" i="1"/>
  <c r="CS57" i="1"/>
  <c r="CP57" i="1"/>
  <c r="CM57" i="1"/>
  <c r="CJ57" i="1"/>
  <c r="CG57" i="1"/>
  <c r="CD57" i="1"/>
  <c r="BU57" i="1"/>
  <c r="BR57" i="1"/>
  <c r="BO57" i="1"/>
  <c r="BL57" i="1"/>
  <c r="BI57" i="1"/>
  <c r="BF57" i="1"/>
  <c r="DB56" i="1"/>
  <c r="CY56" i="1"/>
  <c r="CV56" i="1"/>
  <c r="CS56" i="1"/>
  <c r="CP56" i="1"/>
  <c r="CM56" i="1"/>
  <c r="CJ56" i="1"/>
  <c r="CG56" i="1"/>
  <c r="CD56" i="1"/>
  <c r="BU56" i="1"/>
  <c r="BR56" i="1"/>
  <c r="BO56" i="1"/>
  <c r="BL56" i="1"/>
  <c r="BI56" i="1"/>
  <c r="BF56" i="1"/>
  <c r="DB55" i="1"/>
  <c r="CY55" i="1"/>
  <c r="CV55" i="1"/>
  <c r="CS55" i="1"/>
  <c r="CP55" i="1"/>
  <c r="CM55" i="1"/>
  <c r="CJ55" i="1"/>
  <c r="CG55" i="1"/>
  <c r="CD55" i="1"/>
  <c r="BU55" i="1"/>
  <c r="BR55" i="1"/>
  <c r="BO55" i="1"/>
  <c r="BL55" i="1"/>
  <c r="BI55" i="1"/>
  <c r="BF55" i="1"/>
  <c r="DB54" i="1"/>
  <c r="CY54" i="1"/>
  <c r="CV54" i="1"/>
  <c r="CS54" i="1"/>
  <c r="CP54" i="1"/>
  <c r="CM54" i="1"/>
  <c r="CJ54" i="1"/>
  <c r="CG54" i="1"/>
  <c r="CD54" i="1"/>
  <c r="BU54" i="1"/>
  <c r="BR54" i="1"/>
  <c r="BO54" i="1"/>
  <c r="BL54" i="1"/>
  <c r="BI54" i="1"/>
  <c r="BF54" i="1"/>
  <c r="DB53" i="1"/>
  <c r="CY53" i="1"/>
  <c r="CV53" i="1"/>
  <c r="CS53" i="1"/>
  <c r="CP53" i="1"/>
  <c r="CM53" i="1"/>
  <c r="CJ53" i="1"/>
  <c r="CG53" i="1"/>
  <c r="CD53" i="1"/>
  <c r="BU53" i="1"/>
  <c r="BR53" i="1"/>
  <c r="BO53" i="1"/>
  <c r="BL53" i="1"/>
  <c r="BI53" i="1"/>
  <c r="BF53" i="1"/>
  <c r="DB52" i="1"/>
  <c r="CY52" i="1"/>
  <c r="CV52" i="1"/>
  <c r="CS52" i="1"/>
  <c r="CP52" i="1"/>
  <c r="CM52" i="1"/>
  <c r="CJ52" i="1"/>
  <c r="CG52" i="1"/>
  <c r="CD52" i="1"/>
  <c r="BU52" i="1"/>
  <c r="BR52" i="1"/>
  <c r="BO52" i="1"/>
  <c r="BL52" i="1"/>
  <c r="BI52" i="1"/>
  <c r="BF52" i="1"/>
  <c r="DB51" i="1"/>
  <c r="CY51" i="1"/>
  <c r="CV51" i="1"/>
  <c r="CS51" i="1"/>
  <c r="CP51" i="1"/>
  <c r="CM51" i="1"/>
  <c r="CJ51" i="1"/>
  <c r="CG51" i="1"/>
  <c r="CD51" i="1"/>
  <c r="BU51" i="1"/>
  <c r="BR51" i="1"/>
  <c r="BO51" i="1"/>
  <c r="BL51" i="1"/>
  <c r="BI51" i="1"/>
  <c r="BF51" i="1"/>
  <c r="DB50" i="1"/>
  <c r="CY50" i="1"/>
  <c r="CV50" i="1"/>
  <c r="CS50" i="1"/>
  <c r="CP50" i="1"/>
  <c r="CM50" i="1"/>
  <c r="CJ50" i="1"/>
  <c r="CG50" i="1"/>
  <c r="CD50" i="1"/>
  <c r="BU50" i="1"/>
  <c r="BR50" i="1"/>
  <c r="BO50" i="1"/>
  <c r="BL50" i="1"/>
  <c r="BI50" i="1"/>
  <c r="BF50" i="1"/>
  <c r="DB49" i="1"/>
  <c r="CY49" i="1"/>
  <c r="CV49" i="1"/>
  <c r="CS49" i="1"/>
  <c r="CP49" i="1"/>
  <c r="CM49" i="1"/>
  <c r="CJ49" i="1"/>
  <c r="CG49" i="1"/>
  <c r="CD49" i="1"/>
  <c r="BU49" i="1"/>
  <c r="BR49" i="1"/>
  <c r="BO49" i="1"/>
  <c r="BL49" i="1"/>
  <c r="BI49" i="1"/>
  <c r="BF49" i="1"/>
  <c r="DB48" i="1"/>
  <c r="CY48" i="1"/>
  <c r="CV48" i="1"/>
  <c r="CS48" i="1"/>
  <c r="CP48" i="1"/>
  <c r="CM48" i="1"/>
  <c r="CJ48" i="1"/>
  <c r="CG48" i="1"/>
  <c r="CD48" i="1"/>
  <c r="BU48" i="1"/>
  <c r="BR48" i="1"/>
  <c r="BO48" i="1"/>
  <c r="BL48" i="1"/>
  <c r="BI48" i="1"/>
  <c r="BF48" i="1"/>
  <c r="DB47" i="1"/>
  <c r="CY47" i="1"/>
  <c r="CV47" i="1"/>
  <c r="CS47" i="1"/>
  <c r="CP47" i="1"/>
  <c r="CM47" i="1"/>
  <c r="CJ47" i="1"/>
  <c r="CG47" i="1"/>
  <c r="CD47" i="1"/>
  <c r="BU47" i="1"/>
  <c r="BR47" i="1"/>
  <c r="BO47" i="1"/>
  <c r="BL47" i="1"/>
  <c r="BI47" i="1"/>
  <c r="BF47" i="1"/>
  <c r="DB46" i="1"/>
  <c r="CY46" i="1"/>
  <c r="CV46" i="1"/>
  <c r="CS46" i="1"/>
  <c r="CP46" i="1"/>
  <c r="CM46" i="1"/>
  <c r="CJ46" i="1"/>
  <c r="CG46" i="1"/>
  <c r="CD46" i="1"/>
  <c r="BU46" i="1"/>
  <c r="BR46" i="1"/>
  <c r="BO46" i="1"/>
  <c r="BL46" i="1"/>
  <c r="BI46" i="1"/>
  <c r="BF46" i="1"/>
  <c r="DB45" i="1"/>
  <c r="CY45" i="1"/>
  <c r="CV45" i="1"/>
  <c r="CS45" i="1"/>
  <c r="CP45" i="1"/>
  <c r="CM45" i="1"/>
  <c r="CJ45" i="1"/>
  <c r="CG45" i="1"/>
  <c r="CD45" i="1"/>
  <c r="BU45" i="1"/>
  <c r="BR45" i="1"/>
  <c r="BO45" i="1"/>
  <c r="BL45" i="1"/>
  <c r="BI45" i="1"/>
  <c r="BF45" i="1"/>
  <c r="DB44" i="1"/>
  <c r="CY44" i="1"/>
  <c r="CV44" i="1"/>
  <c r="CS44" i="1"/>
  <c r="CP44" i="1"/>
  <c r="CM44" i="1"/>
  <c r="CJ44" i="1"/>
  <c r="CG44" i="1"/>
  <c r="CD44" i="1"/>
  <c r="BU44" i="1"/>
  <c r="BR44" i="1"/>
  <c r="BO44" i="1"/>
  <c r="BL44" i="1"/>
  <c r="BI44" i="1"/>
  <c r="BF44" i="1"/>
  <c r="DB43" i="1"/>
  <c r="CY43" i="1"/>
  <c r="CV43" i="1"/>
  <c r="CS43" i="1"/>
  <c r="CP43" i="1"/>
  <c r="CM43" i="1"/>
  <c r="CJ43" i="1"/>
  <c r="CG43" i="1"/>
  <c r="CD43" i="1"/>
  <c r="BU43" i="1"/>
  <c r="BR43" i="1"/>
  <c r="BO43" i="1"/>
  <c r="BL43" i="1"/>
  <c r="BI43" i="1"/>
  <c r="BF43" i="1"/>
  <c r="DB42" i="1"/>
  <c r="CY42" i="1"/>
  <c r="CV42" i="1"/>
  <c r="CS42" i="1"/>
  <c r="CP42" i="1"/>
  <c r="CM42" i="1"/>
  <c r="CJ42" i="1"/>
  <c r="CG42" i="1"/>
  <c r="CD42" i="1"/>
  <c r="BU42" i="1"/>
  <c r="BR42" i="1"/>
  <c r="BO42" i="1"/>
  <c r="BL42" i="1"/>
  <c r="BI42" i="1"/>
  <c r="BF42" i="1"/>
  <c r="DB41" i="1"/>
  <c r="CY41" i="1"/>
  <c r="CV41" i="1"/>
  <c r="CS41" i="1"/>
  <c r="CP41" i="1"/>
  <c r="CM41" i="1"/>
  <c r="CJ41" i="1"/>
  <c r="CG41" i="1"/>
  <c r="CD41" i="1"/>
  <c r="BU41" i="1"/>
  <c r="BR41" i="1"/>
  <c r="BO41" i="1"/>
  <c r="BL41" i="1"/>
  <c r="BI41" i="1"/>
  <c r="BF41" i="1"/>
  <c r="DB40" i="1"/>
  <c r="CY40" i="1"/>
  <c r="CV40" i="1"/>
  <c r="CS40" i="1"/>
  <c r="CP40" i="1"/>
  <c r="CM40" i="1"/>
  <c r="CJ40" i="1"/>
  <c r="CG40" i="1"/>
  <c r="CD40" i="1"/>
  <c r="BU40" i="1"/>
  <c r="BR40" i="1"/>
  <c r="BO40" i="1"/>
  <c r="BL40" i="1"/>
  <c r="BI40" i="1"/>
  <c r="BF40" i="1"/>
  <c r="DB39" i="1"/>
  <c r="CY39" i="1"/>
  <c r="CV39" i="1"/>
  <c r="CS39" i="1"/>
  <c r="CP39" i="1"/>
  <c r="CM39" i="1"/>
  <c r="CJ39" i="1"/>
  <c r="CG39" i="1"/>
  <c r="CD39" i="1"/>
  <c r="BU39" i="1"/>
  <c r="BR39" i="1"/>
  <c r="BO39" i="1"/>
  <c r="BL39" i="1"/>
  <c r="BI39" i="1"/>
  <c r="BF39" i="1"/>
  <c r="DB38" i="1"/>
  <c r="CY38" i="1"/>
  <c r="CV38" i="1"/>
  <c r="CS38" i="1"/>
  <c r="CP38" i="1"/>
  <c r="CM38" i="1"/>
  <c r="CJ38" i="1"/>
  <c r="CG38" i="1"/>
  <c r="CD38" i="1"/>
  <c r="BU38" i="1"/>
  <c r="BR38" i="1"/>
  <c r="BO38" i="1"/>
  <c r="BL38" i="1"/>
  <c r="BI38" i="1"/>
  <c r="BF38" i="1"/>
  <c r="DB37" i="1"/>
  <c r="CY37" i="1"/>
  <c r="CV37" i="1"/>
  <c r="CS37" i="1"/>
  <c r="CP37" i="1"/>
  <c r="CM37" i="1"/>
  <c r="CJ37" i="1"/>
  <c r="CG37" i="1"/>
  <c r="CD37" i="1"/>
  <c r="BU37" i="1"/>
  <c r="BR37" i="1"/>
  <c r="BO37" i="1"/>
  <c r="BL37" i="1"/>
  <c r="BI37" i="1"/>
  <c r="BF37" i="1"/>
  <c r="DB36" i="1"/>
  <c r="CY36" i="1"/>
  <c r="CV36" i="1"/>
  <c r="CS36" i="1"/>
  <c r="CP36" i="1"/>
  <c r="CM36" i="1"/>
  <c r="CJ36" i="1"/>
  <c r="CG36" i="1"/>
  <c r="CD36" i="1"/>
  <c r="BU36" i="1"/>
  <c r="BR36" i="1"/>
  <c r="BO36" i="1"/>
  <c r="BL36" i="1"/>
  <c r="BI36" i="1"/>
  <c r="BF36" i="1"/>
  <c r="DB35" i="1"/>
  <c r="CY35" i="1"/>
  <c r="CV35" i="1"/>
  <c r="CS35" i="1"/>
  <c r="CP35" i="1"/>
  <c r="CM35" i="1"/>
  <c r="CJ35" i="1"/>
  <c r="CG35" i="1"/>
  <c r="CD35" i="1"/>
  <c r="BU35" i="1"/>
  <c r="BR35" i="1"/>
  <c r="BO35" i="1"/>
  <c r="BL35" i="1"/>
  <c r="BI35" i="1"/>
  <c r="BF35" i="1"/>
  <c r="DB34" i="1"/>
  <c r="CY34" i="1"/>
  <c r="CV34" i="1"/>
  <c r="CS34" i="1"/>
  <c r="CP34" i="1"/>
  <c r="CM34" i="1"/>
  <c r="CJ34" i="1"/>
  <c r="CG34" i="1"/>
  <c r="CD34" i="1"/>
  <c r="BU34" i="1"/>
  <c r="BR34" i="1"/>
  <c r="BO34" i="1"/>
  <c r="BL34" i="1"/>
  <c r="BI34" i="1"/>
  <c r="BF34" i="1"/>
  <c r="DB33" i="1"/>
  <c r="CY33" i="1"/>
  <c r="CV33" i="1"/>
  <c r="CS33" i="1"/>
  <c r="CP33" i="1"/>
  <c r="CM33" i="1"/>
  <c r="CJ33" i="1"/>
  <c r="CG33" i="1"/>
  <c r="CD33" i="1"/>
  <c r="BU33" i="1"/>
  <c r="BR33" i="1"/>
  <c r="BO33" i="1"/>
  <c r="BL33" i="1"/>
  <c r="BI33" i="1"/>
  <c r="BF33" i="1"/>
  <c r="DB32" i="1"/>
  <c r="CY32" i="1"/>
  <c r="CV32" i="1"/>
  <c r="CS32" i="1"/>
  <c r="CP32" i="1"/>
  <c r="CM32" i="1"/>
  <c r="CJ32" i="1"/>
  <c r="CG32" i="1"/>
  <c r="CD32" i="1"/>
  <c r="BU32" i="1"/>
  <c r="BR32" i="1"/>
  <c r="BO32" i="1"/>
  <c r="BL32" i="1"/>
  <c r="BI32" i="1"/>
  <c r="BF32" i="1"/>
  <c r="DB31" i="1"/>
  <c r="CY31" i="1"/>
  <c r="CV31" i="1"/>
  <c r="CS31" i="1"/>
  <c r="CP31" i="1"/>
  <c r="CM31" i="1"/>
  <c r="CJ31" i="1"/>
  <c r="CG31" i="1"/>
  <c r="CD31" i="1"/>
  <c r="BU31" i="1"/>
  <c r="BR31" i="1"/>
  <c r="BO31" i="1"/>
  <c r="BL31" i="1"/>
  <c r="BI31" i="1"/>
  <c r="BF31" i="1"/>
  <c r="DB30" i="1"/>
  <c r="CY30" i="1"/>
  <c r="CV30" i="1"/>
  <c r="CS30" i="1"/>
  <c r="CP30" i="1"/>
  <c r="CM30" i="1"/>
  <c r="CJ30" i="1"/>
  <c r="CG30" i="1"/>
  <c r="CD30" i="1"/>
  <c r="BU30" i="1"/>
  <c r="BR30" i="1"/>
  <c r="BO30" i="1"/>
  <c r="BL30" i="1"/>
  <c r="BI30" i="1"/>
  <c r="BF30" i="1"/>
  <c r="DB29" i="1"/>
  <c r="CY29" i="1"/>
  <c r="CV29" i="1"/>
  <c r="CS29" i="1"/>
  <c r="CP29" i="1"/>
  <c r="CM29" i="1"/>
  <c r="CJ29" i="1"/>
  <c r="CG29" i="1"/>
  <c r="CD29" i="1"/>
  <c r="BU29" i="1"/>
  <c r="BR29" i="1"/>
  <c r="BO29" i="1"/>
  <c r="BL29" i="1"/>
  <c r="BI29" i="1"/>
  <c r="BF29" i="1"/>
  <c r="DB28" i="1"/>
  <c r="CY28" i="1"/>
  <c r="CV28" i="1"/>
  <c r="CS28" i="1"/>
  <c r="CP28" i="1"/>
  <c r="CM28" i="1"/>
  <c r="CJ28" i="1"/>
  <c r="CG28" i="1"/>
  <c r="CD28" i="1"/>
  <c r="BU28" i="1"/>
  <c r="BR28" i="1"/>
  <c r="BO28" i="1"/>
  <c r="BL28" i="1"/>
  <c r="BI28" i="1"/>
  <c r="BF28" i="1"/>
  <c r="DB27" i="1"/>
  <c r="CY27" i="1"/>
  <c r="CV27" i="1"/>
  <c r="CS27" i="1"/>
  <c r="CP27" i="1"/>
  <c r="CM27" i="1"/>
  <c r="CJ27" i="1"/>
  <c r="CG27" i="1"/>
  <c r="CD27" i="1"/>
  <c r="BU27" i="1"/>
  <c r="BR27" i="1"/>
  <c r="BO27" i="1"/>
  <c r="BL27" i="1"/>
  <c r="BI27" i="1"/>
  <c r="BF27" i="1"/>
  <c r="DB26" i="1"/>
  <c r="CY26" i="1"/>
  <c r="CV26" i="1"/>
  <c r="CS26" i="1"/>
  <c r="CP26" i="1"/>
  <c r="CM26" i="1"/>
  <c r="CJ26" i="1"/>
  <c r="CG26" i="1"/>
  <c r="CD26" i="1"/>
  <c r="BU26" i="1"/>
  <c r="BR26" i="1"/>
  <c r="BO26" i="1"/>
  <c r="BL26" i="1"/>
  <c r="BI26" i="1"/>
  <c r="BF26" i="1"/>
  <c r="DB25" i="1"/>
  <c r="CY25" i="1"/>
  <c r="CV25" i="1"/>
  <c r="CS25" i="1"/>
  <c r="CP25" i="1"/>
  <c r="CM25" i="1"/>
  <c r="CJ25" i="1"/>
  <c r="CG25" i="1"/>
  <c r="CD25" i="1"/>
  <c r="BU25" i="1"/>
  <c r="BR25" i="1"/>
  <c r="BO25" i="1"/>
  <c r="BL25" i="1"/>
  <c r="BI25" i="1"/>
  <c r="BF25" i="1"/>
  <c r="DB24" i="1"/>
  <c r="CY24" i="1"/>
  <c r="CV24" i="1"/>
  <c r="CS24" i="1"/>
  <c r="CP24" i="1"/>
  <c r="CM24" i="1"/>
  <c r="CJ24" i="1"/>
  <c r="CG24" i="1"/>
  <c r="CD24" i="1"/>
  <c r="BU24" i="1"/>
  <c r="BR24" i="1"/>
  <c r="BO24" i="1"/>
  <c r="BL24" i="1"/>
  <c r="BI24" i="1"/>
  <c r="BF24" i="1"/>
  <c r="DB23" i="1"/>
  <c r="CY23" i="1"/>
  <c r="CV23" i="1"/>
  <c r="CS23" i="1"/>
  <c r="CP23" i="1"/>
  <c r="CM23" i="1"/>
  <c r="CJ23" i="1"/>
  <c r="CG23" i="1"/>
  <c r="CD23" i="1"/>
  <c r="BU23" i="1"/>
  <c r="BR23" i="1"/>
  <c r="BO23" i="1"/>
  <c r="BL23" i="1"/>
  <c r="BI23" i="1"/>
  <c r="BF23" i="1"/>
  <c r="DB22" i="1"/>
  <c r="CY22" i="1"/>
  <c r="CV22" i="1"/>
  <c r="CS22" i="1"/>
  <c r="CP22" i="1"/>
  <c r="CM22" i="1"/>
  <c r="CJ22" i="1"/>
  <c r="CG22" i="1"/>
  <c r="CD22" i="1"/>
  <c r="BU22" i="1"/>
  <c r="BR22" i="1"/>
  <c r="BO22" i="1"/>
  <c r="BL22" i="1"/>
  <c r="BI22" i="1"/>
  <c r="BF22" i="1"/>
  <c r="DB21" i="1"/>
  <c r="CY21" i="1"/>
  <c r="CV21" i="1"/>
  <c r="CS21" i="1"/>
  <c r="CP21" i="1"/>
  <c r="CM21" i="1"/>
  <c r="CJ21" i="1"/>
  <c r="CG21" i="1"/>
  <c r="CD21" i="1"/>
  <c r="BU21" i="1"/>
  <c r="BR21" i="1"/>
  <c r="BO21" i="1"/>
  <c r="BL21" i="1"/>
  <c r="BI21" i="1"/>
  <c r="BF21" i="1"/>
  <c r="DB20" i="1"/>
  <c r="CY20" i="1"/>
  <c r="CV20" i="1"/>
  <c r="CS20" i="1"/>
  <c r="CP20" i="1"/>
  <c r="CM20" i="1"/>
  <c r="CJ20" i="1"/>
  <c r="CG20" i="1"/>
  <c r="CD20" i="1"/>
  <c r="BU20" i="1"/>
  <c r="BR20" i="1"/>
  <c r="BO20" i="1"/>
  <c r="BL20" i="1"/>
  <c r="BI20" i="1"/>
  <c r="BF20" i="1"/>
  <c r="DB19" i="1"/>
  <c r="CY19" i="1"/>
  <c r="CV19" i="1"/>
  <c r="CS19" i="1"/>
  <c r="CP19" i="1"/>
  <c r="CM19" i="1"/>
  <c r="CJ19" i="1"/>
  <c r="CG19" i="1"/>
  <c r="CD19" i="1"/>
  <c r="BU19" i="1"/>
  <c r="BR19" i="1"/>
  <c r="BO19" i="1"/>
  <c r="BL19" i="1"/>
  <c r="BI19" i="1"/>
  <c r="BF19" i="1"/>
  <c r="DB18" i="1"/>
  <c r="CY18" i="1"/>
  <c r="CV18" i="1"/>
  <c r="CS18" i="1"/>
  <c r="CP18" i="1"/>
  <c r="CM18" i="1"/>
  <c r="CJ18" i="1"/>
  <c r="CG18" i="1"/>
  <c r="CD18" i="1"/>
  <c r="BU18" i="1"/>
  <c r="BR18" i="1"/>
  <c r="BO18" i="1"/>
  <c r="BL18" i="1"/>
  <c r="BI18" i="1"/>
  <c r="BF18" i="1"/>
  <c r="DB17" i="1"/>
  <c r="CY17" i="1"/>
  <c r="CV17" i="1"/>
  <c r="CS17" i="1"/>
  <c r="CP17" i="1"/>
  <c r="CM17" i="1"/>
  <c r="CJ17" i="1"/>
  <c r="CG17" i="1"/>
  <c r="CD17" i="1"/>
  <c r="BU17" i="1"/>
  <c r="BR17" i="1"/>
  <c r="BO17" i="1"/>
  <c r="BL17" i="1"/>
  <c r="BI17" i="1"/>
  <c r="BF17" i="1"/>
  <c r="DB16" i="1"/>
  <c r="CY16" i="1"/>
  <c r="CV16" i="1"/>
  <c r="CS16" i="1"/>
  <c r="CP16" i="1"/>
  <c r="CM16" i="1"/>
  <c r="CJ16" i="1"/>
  <c r="CG16" i="1"/>
  <c r="CD16" i="1"/>
  <c r="BU16" i="1"/>
  <c r="BR16" i="1"/>
  <c r="BO16" i="1"/>
  <c r="BL16" i="1"/>
  <c r="BI16" i="1"/>
  <c r="BF16" i="1"/>
  <c r="DB15" i="1"/>
  <c r="CY15" i="1"/>
  <c r="CV15" i="1"/>
  <c r="CS15" i="1"/>
  <c r="CP15" i="1"/>
  <c r="CM15" i="1"/>
  <c r="CJ15" i="1"/>
  <c r="CG15" i="1"/>
  <c r="CD15" i="1"/>
  <c r="BU15" i="1"/>
  <c r="BR15" i="1"/>
  <c r="BO15" i="1"/>
  <c r="BL15" i="1"/>
  <c r="BI15" i="1"/>
  <c r="BF15" i="1"/>
  <c r="DB14" i="1"/>
  <c r="CY14" i="1"/>
  <c r="CV14" i="1"/>
  <c r="CS14" i="1"/>
  <c r="CP14" i="1"/>
  <c r="CM14" i="1"/>
  <c r="CJ14" i="1"/>
  <c r="CG14" i="1"/>
  <c r="CD14" i="1"/>
  <c r="BU14" i="1"/>
  <c r="BR14" i="1"/>
  <c r="BO14" i="1"/>
  <c r="BL14" i="1"/>
  <c r="BI14" i="1"/>
  <c r="BF14" i="1"/>
  <c r="DB13" i="1"/>
  <c r="CY13" i="1"/>
  <c r="CV13" i="1"/>
  <c r="CS13" i="1"/>
  <c r="CP13" i="1"/>
  <c r="CM13" i="1"/>
  <c r="CJ13" i="1"/>
  <c r="CG13" i="1"/>
  <c r="CD13" i="1"/>
  <c r="BU13" i="1"/>
  <c r="BR13" i="1"/>
  <c r="BO13" i="1"/>
  <c r="BL13" i="1"/>
  <c r="BI13" i="1"/>
  <c r="BF13" i="1"/>
  <c r="DB12" i="1"/>
  <c r="CY12" i="1"/>
  <c r="CV12" i="1"/>
  <c r="CS12" i="1"/>
  <c r="CP12" i="1"/>
  <c r="CM12" i="1"/>
  <c r="CJ12" i="1"/>
  <c r="CG12" i="1"/>
  <c r="CD12" i="1"/>
  <c r="BU12" i="1"/>
  <c r="BR12" i="1"/>
  <c r="BO12" i="1"/>
  <c r="BL12" i="1"/>
  <c r="BI12" i="1"/>
  <c r="BF12" i="1"/>
  <c r="DB11" i="1"/>
  <c r="CY11" i="1"/>
  <c r="CV11" i="1"/>
  <c r="CS11" i="1"/>
  <c r="CP11" i="1"/>
  <c r="CM11" i="1"/>
  <c r="CJ11" i="1"/>
  <c r="CG11" i="1"/>
  <c r="CD11" i="1"/>
  <c r="BU11" i="1"/>
  <c r="BR11" i="1"/>
  <c r="BO11" i="1"/>
  <c r="BL11" i="1"/>
  <c r="BI11" i="1"/>
  <c r="BF11" i="1"/>
  <c r="DB10" i="1"/>
  <c r="CY10" i="1"/>
  <c r="CV10" i="1"/>
  <c r="CS10" i="1"/>
  <c r="CP10" i="1"/>
  <c r="CM10" i="1"/>
  <c r="CJ10" i="1"/>
  <c r="CG10" i="1"/>
  <c r="CD10" i="1"/>
  <c r="BU10" i="1"/>
  <c r="BR10" i="1"/>
  <c r="BO10" i="1"/>
  <c r="BL10" i="1"/>
  <c r="BI10" i="1"/>
  <c r="BF10" i="1"/>
  <c r="DB9" i="1"/>
  <c r="CY9" i="1"/>
  <c r="CV9" i="1"/>
  <c r="CS9" i="1"/>
  <c r="CP9" i="1"/>
  <c r="CM9" i="1"/>
  <c r="CJ9" i="1"/>
  <c r="CG9" i="1"/>
  <c r="CD9" i="1"/>
  <c r="BU9" i="1"/>
  <c r="BR9" i="1"/>
  <c r="BO9" i="1"/>
  <c r="BL9" i="1"/>
  <c r="BI9" i="1"/>
  <c r="BF9" i="1"/>
  <c r="DB8" i="1"/>
  <c r="CY8" i="1"/>
  <c r="CV8" i="1"/>
  <c r="CS8" i="1"/>
  <c r="CP8" i="1"/>
  <c r="CM8" i="1"/>
  <c r="CJ8" i="1"/>
  <c r="CG8" i="1"/>
  <c r="CD8" i="1"/>
  <c r="BU8" i="1"/>
  <c r="BR8" i="1"/>
  <c r="BO8" i="1"/>
  <c r="BL8" i="1"/>
  <c r="BI8" i="1"/>
  <c r="BF8" i="1"/>
  <c r="DB7" i="1"/>
  <c r="CY7" i="1"/>
  <c r="CV7" i="1"/>
  <c r="CS7" i="1"/>
  <c r="CP7" i="1"/>
  <c r="CM7" i="1"/>
  <c r="CJ7" i="1"/>
  <c r="CG7" i="1"/>
  <c r="CD7" i="1"/>
  <c r="BU7" i="1"/>
  <c r="BR7" i="1"/>
  <c r="BO7" i="1"/>
  <c r="BL7" i="1"/>
  <c r="BI7" i="1"/>
  <c r="BF7" i="1"/>
  <c r="DB6" i="1"/>
  <c r="CY6" i="1"/>
  <c r="CV6" i="1"/>
  <c r="CS6" i="1"/>
  <c r="CP6" i="1"/>
  <c r="CM6" i="1"/>
  <c r="CJ6" i="1"/>
  <c r="CG6" i="1"/>
  <c r="CD6" i="1"/>
  <c r="BU6" i="1"/>
  <c r="BR6" i="1"/>
  <c r="BO6" i="1"/>
  <c r="BL6" i="1"/>
  <c r="BI6" i="1"/>
  <c r="BF6" i="1"/>
  <c r="DB5" i="1"/>
  <c r="CY5" i="1"/>
  <c r="CV5" i="1"/>
  <c r="CS5" i="1"/>
  <c r="CP5" i="1"/>
  <c r="CM5" i="1"/>
  <c r="CJ5" i="1"/>
  <c r="CG5" i="1"/>
  <c r="CD5" i="1"/>
  <c r="BU5" i="1"/>
  <c r="BR5" i="1"/>
  <c r="BO5" i="1"/>
  <c r="BL5" i="1"/>
  <c r="BI5" i="1"/>
  <c r="BF5" i="1"/>
  <c r="DB4" i="1"/>
  <c r="CY4" i="1"/>
  <c r="CV4" i="1"/>
  <c r="CS4" i="1"/>
  <c r="CP4" i="1"/>
  <c r="CM4" i="1"/>
  <c r="CJ4" i="1"/>
  <c r="CG4" i="1"/>
  <c r="CD4" i="1"/>
  <c r="BU4" i="1"/>
  <c r="BR4" i="1"/>
  <c r="BO4" i="1"/>
  <c r="BL4" i="1"/>
  <c r="BI4" i="1"/>
  <c r="BF4" i="1"/>
  <c r="DB3" i="1"/>
  <c r="CY3" i="1"/>
  <c r="CV3" i="1"/>
  <c r="CS3" i="1"/>
  <c r="CP3" i="1"/>
  <c r="CM3" i="1"/>
  <c r="CJ3" i="1"/>
  <c r="CG3" i="1"/>
  <c r="CD3" i="1"/>
  <c r="BU3" i="1"/>
  <c r="BR3" i="1"/>
  <c r="BO3" i="1"/>
  <c r="BL3" i="1"/>
  <c r="BI3" i="1"/>
  <c r="BF3" i="1"/>
  <c r="DB2" i="1"/>
  <c r="CY2" i="1"/>
  <c r="CV2" i="1"/>
  <c r="CS2" i="1"/>
  <c r="CP2" i="1"/>
  <c r="CM2" i="1"/>
  <c r="CJ2" i="1"/>
  <c r="CG2" i="1"/>
  <c r="CD2" i="1"/>
  <c r="BU2" i="1"/>
  <c r="BR2" i="1"/>
  <c r="BP67" i="1" s="1"/>
  <c r="BO2" i="1"/>
  <c r="BL2" i="1"/>
  <c r="BI2" i="1"/>
  <c r="BF2" i="1"/>
  <c r="BD67" i="1" s="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C14" i="1"/>
  <c r="BC13" i="1"/>
  <c r="BC12" i="1"/>
  <c r="BC11" i="1"/>
  <c r="BC10" i="1"/>
  <c r="BC9" i="1"/>
  <c r="BC8" i="1"/>
  <c r="BC7" i="1"/>
  <c r="BC6" i="1"/>
  <c r="BC5" i="1"/>
  <c r="BC4" i="1"/>
  <c r="BC3" i="1"/>
  <c r="BC2"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 r="AZ7" i="1"/>
  <c r="AZ6" i="1"/>
  <c r="AZ5" i="1"/>
  <c r="AZ4" i="1"/>
  <c r="AZ3" i="1"/>
  <c r="AZ2"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9" i="1"/>
  <c r="AW8" i="1"/>
  <c r="AW7" i="1"/>
  <c r="AW6" i="1"/>
  <c r="AW5" i="1"/>
  <c r="AW4" i="1"/>
  <c r="AW3" i="1"/>
  <c r="AW2"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T5" i="1"/>
  <c r="AT4" i="1"/>
  <c r="AT3" i="1"/>
  <c r="AT2" i="1"/>
  <c r="AR67" i="1" s="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Q5" i="1"/>
  <c r="AQ4" i="1"/>
  <c r="AQ3" i="1"/>
  <c r="AQ2"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 i="1"/>
  <c r="AN4" i="1"/>
  <c r="AN3" i="1"/>
  <c r="AN2"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K6" i="1"/>
  <c r="AK5" i="1"/>
  <c r="AK4" i="1"/>
  <c r="AK3" i="1"/>
  <c r="AK2"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AH5" i="1"/>
  <c r="AH4" i="1"/>
  <c r="AH3" i="1"/>
  <c r="AH2" i="1"/>
  <c r="AF67" i="1" s="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E6" i="1"/>
  <c r="AE5" i="1"/>
  <c r="AE4" i="1"/>
  <c r="AE3" i="1"/>
  <c r="AE2"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3" i="1"/>
  <c r="V2"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S2"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3" i="1"/>
  <c r="G64" i="1"/>
  <c r="G2" i="1"/>
  <c r="AC67" i="1" l="1"/>
  <c r="AO67" i="1"/>
  <c r="BA67" i="1"/>
  <c r="BG67" i="1"/>
  <c r="BS67" i="1"/>
  <c r="CK67" i="1"/>
  <c r="CW67" i="1"/>
  <c r="DC67" i="1"/>
  <c r="DO67" i="1"/>
  <c r="EG67" i="1"/>
  <c r="ES67" i="1"/>
  <c r="FK67" i="1"/>
  <c r="GC67" i="1"/>
  <c r="GO67" i="1"/>
  <c r="HG67" i="1"/>
  <c r="HY67" i="1"/>
  <c r="IK67" i="1"/>
  <c r="IW67" i="1"/>
  <c r="JI67" i="1"/>
  <c r="JU67" i="1"/>
  <c r="KG67" i="1"/>
  <c r="CH67" i="1"/>
  <c r="CT67" i="1"/>
  <c r="T67" i="1"/>
  <c r="AL67" i="1"/>
  <c r="AX67" i="1"/>
  <c r="BJ67" i="1"/>
  <c r="CB67" i="1"/>
  <c r="CN67" i="1"/>
  <c r="CZ67" i="1"/>
  <c r="DF67" i="1"/>
  <c r="DR67" i="1"/>
  <c r="EJ67" i="1"/>
  <c r="EV67" i="1"/>
  <c r="FB67" i="1"/>
  <c r="FN67" i="1"/>
  <c r="GF67" i="1"/>
  <c r="GR67" i="1"/>
  <c r="HJ67" i="1"/>
  <c r="IB67" i="1"/>
  <c r="IN67" i="1"/>
  <c r="JF67" i="1"/>
  <c r="JR67" i="1"/>
  <c r="KD67" i="1"/>
  <c r="KP67" i="1"/>
  <c r="Q67" i="1"/>
  <c r="AI67" i="1"/>
  <c r="AU67" i="1"/>
  <c r="BM67" i="1"/>
  <c r="CE67" i="1"/>
  <c r="CQ67" i="1"/>
  <c r="DI67" i="1"/>
  <c r="EA67" i="1"/>
  <c r="EM67" i="1"/>
  <c r="EY67" i="1"/>
  <c r="FE67" i="1"/>
  <c r="FQ67" i="1"/>
  <c r="GI67" i="1"/>
  <c r="GU67" i="1"/>
  <c r="HA67" i="1"/>
  <c r="HM67" i="1"/>
  <c r="IE67" i="1"/>
  <c r="IQ67" i="1"/>
  <c r="JC67" i="1"/>
  <c r="JO67" i="1"/>
  <c r="KA67" i="1"/>
  <c r="KM67" i="1"/>
  <c r="N67" i="1"/>
  <c r="K67" i="1"/>
  <c r="H67" i="1"/>
  <c r="AQ32" i="4"/>
  <c r="D33" i="4"/>
  <c r="AL33" i="4"/>
  <c r="AM32" i="4"/>
  <c r="AN32" i="4"/>
  <c r="B32" i="2"/>
  <c r="C32" i="2" s="1"/>
  <c r="AP32" i="4"/>
  <c r="AO32" i="4"/>
  <c r="F52" i="10"/>
  <c r="G52" i="10" s="1"/>
  <c r="B30" i="2"/>
  <c r="C30" i="2" s="1"/>
  <c r="AM30" i="4"/>
  <c r="AN30" i="4"/>
  <c r="AP30" i="4"/>
  <c r="AO30" i="4"/>
  <c r="B29" i="2"/>
  <c r="C29" i="2" s="1"/>
  <c r="AO29" i="4"/>
  <c r="AM29" i="4"/>
  <c r="AN29" i="4"/>
  <c r="AP29" i="4"/>
  <c r="F50" i="10"/>
  <c r="G50" i="10" s="1"/>
  <c r="B28" i="2"/>
  <c r="C28" i="2" s="1"/>
  <c r="AN28" i="4"/>
  <c r="AP28" i="4"/>
  <c r="AM28" i="4"/>
  <c r="AO28" i="4"/>
  <c r="F48" i="10"/>
  <c r="G48" i="10" s="1"/>
  <c r="F47" i="10"/>
  <c r="G47" i="10" s="1"/>
  <c r="D26" i="4"/>
  <c r="AL26" i="4"/>
  <c r="D27" i="4"/>
  <c r="AL27" i="4"/>
  <c r="AN34" i="4"/>
  <c r="B34" i="2"/>
  <c r="C34" i="2" s="1"/>
  <c r="AO34" i="4"/>
  <c r="AM34" i="4"/>
  <c r="AP34" i="4"/>
  <c r="AQ34" i="4"/>
  <c r="F57" i="10"/>
  <c r="G57" i="10" s="1"/>
  <c r="AK39" i="4"/>
  <c r="E67" i="1"/>
  <c r="E30" i="4"/>
  <c r="D30" i="4"/>
  <c r="E29" i="4"/>
  <c r="AQ29" i="4" s="1"/>
  <c r="D29" i="4"/>
  <c r="E28" i="4"/>
  <c r="D28" i="4"/>
  <c r="AJ20" i="4"/>
  <c r="AJ36" i="4"/>
  <c r="AJ38" i="4"/>
  <c r="AJ37" i="4"/>
  <c r="F67" i="10"/>
  <c r="G67" i="10" s="1"/>
  <c r="G68" i="10"/>
  <c r="E33" i="4"/>
  <c r="C30" i="4"/>
  <c r="E26" i="4"/>
  <c r="C27" i="4"/>
  <c r="C28" i="4"/>
  <c r="E27" i="4"/>
  <c r="C29" i="4"/>
  <c r="AK21" i="4"/>
  <c r="B21" i="4" s="1"/>
  <c r="AK19" i="4"/>
  <c r="B19" i="4" s="1"/>
  <c r="AK23" i="4"/>
  <c r="B23" i="4" s="1"/>
  <c r="AK17" i="4"/>
  <c r="B17" i="4" s="1"/>
  <c r="AK18" i="4"/>
  <c r="B18" i="4" s="1"/>
  <c r="AK16" i="4"/>
  <c r="B16" i="4" s="1"/>
  <c r="AK22" i="4"/>
  <c r="B22" i="4" s="1"/>
  <c r="AJ24" i="4"/>
  <c r="Z67" i="1" l="1"/>
  <c r="AQ33" i="4"/>
  <c r="AM33" i="4"/>
  <c r="B33" i="2"/>
  <c r="C33" i="2" s="1"/>
  <c r="AP33" i="4"/>
  <c r="AN33" i="4"/>
  <c r="AO33" i="4"/>
  <c r="F55" i="10"/>
  <c r="G55" i="10" s="1"/>
  <c r="F56" i="10"/>
  <c r="G56" i="10" s="1"/>
  <c r="B26" i="2"/>
  <c r="C26" i="2" s="1"/>
  <c r="AO26" i="4"/>
  <c r="AM26" i="4"/>
  <c r="AP26" i="4"/>
  <c r="AN26" i="4"/>
  <c r="F44" i="10"/>
  <c r="G44" i="10" s="1"/>
  <c r="F43" i="10"/>
  <c r="G43" i="10" s="1"/>
  <c r="B27" i="2"/>
  <c r="C27" i="2" s="1"/>
  <c r="AM27" i="4"/>
  <c r="AO27" i="4"/>
  <c r="AP27" i="4"/>
  <c r="AN27" i="4"/>
  <c r="F45" i="10"/>
  <c r="G45" i="10" s="1"/>
  <c r="F46" i="10"/>
  <c r="G46" i="10" s="1"/>
  <c r="C21" i="4"/>
  <c r="AL21" i="4"/>
  <c r="C23" i="4"/>
  <c r="AL23" i="4"/>
  <c r="C22" i="4"/>
  <c r="AL22" i="4"/>
  <c r="D19" i="4"/>
  <c r="AL19" i="4"/>
  <c r="D16" i="4"/>
  <c r="AL16" i="4"/>
  <c r="D18" i="4"/>
  <c r="AL18" i="4"/>
  <c r="D17" i="4"/>
  <c r="AL17" i="4"/>
  <c r="B39" i="4"/>
  <c r="AK20" i="4"/>
  <c r="B20" i="4" s="1"/>
  <c r="E21" i="4"/>
  <c r="D21" i="4"/>
  <c r="E23" i="4"/>
  <c r="D23" i="4"/>
  <c r="E22" i="4"/>
  <c r="D22" i="4"/>
  <c r="E16" i="4"/>
  <c r="AK37" i="4"/>
  <c r="B37" i="4" s="1"/>
  <c r="AK38" i="4"/>
  <c r="B38" i="4" s="1"/>
  <c r="AK36" i="4"/>
  <c r="B36" i="4" s="1"/>
  <c r="E19" i="4"/>
  <c r="AK24" i="4"/>
  <c r="B24" i="4" s="1"/>
  <c r="E18" i="4"/>
  <c r="E17" i="4"/>
  <c r="AH10" i="4"/>
  <c r="AH12" i="4"/>
  <c r="AH6" i="4"/>
  <c r="AH9" i="4"/>
  <c r="AH8" i="4"/>
  <c r="C65" i="1"/>
  <c r="F5" i="2" s="1"/>
  <c r="AH7" i="4"/>
  <c r="AH13" i="4"/>
  <c r="AH11" i="4"/>
  <c r="AH14" i="4"/>
  <c r="AQ22" i="4" l="1"/>
  <c r="AQ21" i="4"/>
  <c r="AQ16" i="4"/>
  <c r="D37" i="4"/>
  <c r="AL37" i="4"/>
  <c r="D38" i="4"/>
  <c r="AL38" i="4"/>
  <c r="AL36" i="4"/>
  <c r="D36" i="4"/>
  <c r="C24" i="4"/>
  <c r="AL24" i="4"/>
  <c r="AO21" i="4"/>
  <c r="AN21" i="4"/>
  <c r="AM21" i="4"/>
  <c r="B21" i="2"/>
  <c r="C21" i="2" s="1"/>
  <c r="F36" i="10"/>
  <c r="G36" i="10" s="1"/>
  <c r="F35" i="10"/>
  <c r="G35" i="10" s="1"/>
  <c r="B23" i="2"/>
  <c r="F39" i="10"/>
  <c r="G39" i="10" s="1"/>
  <c r="AM23" i="4"/>
  <c r="AN23" i="4"/>
  <c r="AO23" i="4"/>
  <c r="F40" i="10"/>
  <c r="G40" i="10" s="1"/>
  <c r="AQ23" i="4"/>
  <c r="AO22" i="4"/>
  <c r="AN22" i="4"/>
  <c r="AM22" i="4"/>
  <c r="B22" i="2"/>
  <c r="C22" i="2" s="1"/>
  <c r="F38" i="10"/>
  <c r="G38" i="10" s="1"/>
  <c r="F37" i="10"/>
  <c r="G37" i="10" s="1"/>
  <c r="D20" i="4"/>
  <c r="AL20" i="4"/>
  <c r="AQ19" i="4"/>
  <c r="AM19" i="4"/>
  <c r="AO19" i="4"/>
  <c r="AN19" i="4"/>
  <c r="B19" i="2"/>
  <c r="C19" i="2" s="1"/>
  <c r="F32" i="10"/>
  <c r="G32" i="10" s="1"/>
  <c r="F31" i="10"/>
  <c r="G31" i="10" s="1"/>
  <c r="AM16" i="4"/>
  <c r="AP16" i="4"/>
  <c r="AN16" i="4"/>
  <c r="AO16" i="4"/>
  <c r="B16" i="2"/>
  <c r="C16" i="2" s="1"/>
  <c r="F26" i="10"/>
  <c r="G26" i="10" s="1"/>
  <c r="F25" i="10"/>
  <c r="G25" i="10" s="1"/>
  <c r="AQ18" i="4"/>
  <c r="AO18" i="4"/>
  <c r="AN18" i="4"/>
  <c r="AM18" i="4"/>
  <c r="B18" i="2"/>
  <c r="C18" i="2" s="1"/>
  <c r="F29" i="10"/>
  <c r="G29" i="10" s="1"/>
  <c r="F30" i="10"/>
  <c r="G30" i="10" s="1"/>
  <c r="AQ17" i="4"/>
  <c r="AN17" i="4"/>
  <c r="AM17" i="4"/>
  <c r="AO17" i="4"/>
  <c r="B17" i="2"/>
  <c r="C17" i="2" s="1"/>
  <c r="F28" i="10"/>
  <c r="G28" i="10" s="1"/>
  <c r="F27" i="10"/>
  <c r="G27" i="10" s="1"/>
  <c r="E39" i="4"/>
  <c r="AL39" i="4"/>
  <c r="B39" i="2" s="1"/>
  <c r="C39" i="2" s="1"/>
  <c r="C39" i="4"/>
  <c r="D39" i="4"/>
  <c r="C20" i="4"/>
  <c r="E20" i="4"/>
  <c r="E24" i="4"/>
  <c r="AQ24" i="4" s="1"/>
  <c r="D24" i="4"/>
  <c r="E37" i="4"/>
  <c r="AP22" i="4"/>
  <c r="C37" i="4"/>
  <c r="E38" i="4"/>
  <c r="C38" i="4"/>
  <c r="E36" i="4"/>
  <c r="C36" i="4"/>
  <c r="AI11" i="4"/>
  <c r="AI10" i="4"/>
  <c r="AI13" i="4"/>
  <c r="AI8" i="4"/>
  <c r="AI9" i="4"/>
  <c r="AI7" i="4"/>
  <c r="AI14" i="4"/>
  <c r="AI12" i="4"/>
  <c r="AI6" i="4"/>
  <c r="E3" i="5"/>
  <c r="F3" i="5" s="1"/>
  <c r="A3" i="5"/>
  <c r="L3" i="5"/>
  <c r="S3" i="5"/>
  <c r="G3" i="5"/>
  <c r="I3" i="5"/>
  <c r="J3" i="5"/>
  <c r="C23" i="2" l="1"/>
  <c r="AQ37" i="4"/>
  <c r="B37" i="2"/>
  <c r="C37" i="2" s="1"/>
  <c r="AM37" i="4"/>
  <c r="AN37" i="4"/>
  <c r="AP37" i="4"/>
  <c r="AO37" i="4"/>
  <c r="F63" i="10"/>
  <c r="G63" i="10" s="1"/>
  <c r="F64" i="10"/>
  <c r="G64" i="10" s="1"/>
  <c r="AN38" i="4"/>
  <c r="AP38" i="4"/>
  <c r="AM38" i="4"/>
  <c r="AO38" i="4"/>
  <c r="B38" i="2"/>
  <c r="C38" i="2" s="1"/>
  <c r="F65" i="10"/>
  <c r="G65" i="10" s="1"/>
  <c r="F66" i="10"/>
  <c r="G66" i="10" s="1"/>
  <c r="B36" i="2"/>
  <c r="C36" i="2" s="1"/>
  <c r="AO36" i="4"/>
  <c r="AN36" i="4"/>
  <c r="AP36" i="4"/>
  <c r="AM36" i="4"/>
  <c r="F61" i="10"/>
  <c r="G61" i="10" s="1"/>
  <c r="F62" i="10"/>
  <c r="G62" i="10" s="1"/>
  <c r="AQ36" i="4"/>
  <c r="AM24" i="4"/>
  <c r="AO24" i="4"/>
  <c r="AP24" i="4"/>
  <c r="B24" i="2"/>
  <c r="C24" i="2" s="1"/>
  <c r="AN24" i="4"/>
  <c r="F41" i="10"/>
  <c r="G41" i="10" s="1"/>
  <c r="F42" i="10"/>
  <c r="G42" i="10" s="1"/>
  <c r="AQ20" i="4"/>
  <c r="AN20" i="4"/>
  <c r="AM20" i="4"/>
  <c r="AO20" i="4"/>
  <c r="B20" i="2"/>
  <c r="C20" i="2" s="1"/>
  <c r="AP20" i="4"/>
  <c r="F33" i="10"/>
  <c r="G33" i="10" s="1"/>
  <c r="F34" i="10"/>
  <c r="G34" i="10" s="1"/>
  <c r="AQ39" i="4"/>
  <c r="AP39" i="4"/>
  <c r="F59" i="10"/>
  <c r="G59" i="10" s="1"/>
  <c r="F60" i="10"/>
  <c r="G60" i="10" s="1"/>
  <c r="AO39" i="4"/>
  <c r="AN39" i="4"/>
  <c r="AM39" i="4"/>
  <c r="AP21" i="4"/>
  <c r="AJ7" i="4"/>
  <c r="AK7" i="4" s="1"/>
  <c r="B7" i="4" s="1"/>
  <c r="AJ14" i="4"/>
  <c r="AJ6" i="4"/>
  <c r="AK6" i="4" s="1"/>
  <c r="AJ11" i="4"/>
  <c r="AJ13" i="4"/>
  <c r="AJ9" i="4"/>
  <c r="AJ12" i="4"/>
  <c r="AJ8" i="4"/>
  <c r="AJ10" i="4"/>
  <c r="U3" i="5"/>
  <c r="V3" i="5" s="1"/>
  <c r="H3" i="5"/>
  <c r="K3" i="5"/>
  <c r="T3" i="5"/>
  <c r="C32" i="4"/>
  <c r="AP17" i="4"/>
  <c r="R3" i="5"/>
  <c r="D7" i="4" l="1"/>
  <c r="AL7" i="4"/>
  <c r="F10" i="10" s="1"/>
  <c r="G10" i="10" s="1"/>
  <c r="E7" i="4"/>
  <c r="AK14" i="4"/>
  <c r="B14" i="4" s="1"/>
  <c r="AK11" i="4"/>
  <c r="B11" i="4" s="1"/>
  <c r="AK9" i="4"/>
  <c r="B9" i="4" s="1"/>
  <c r="AK13" i="4"/>
  <c r="AK8" i="4"/>
  <c r="AK12" i="4"/>
  <c r="AQ26" i="4"/>
  <c r="AK10" i="4"/>
  <c r="B10" i="4" s="1"/>
  <c r="C7" i="4"/>
  <c r="B6" i="4"/>
  <c r="AL6" i="4" s="1"/>
  <c r="F7" i="10" s="1"/>
  <c r="G7" i="10" s="1"/>
  <c r="AQ38" i="4"/>
  <c r="AP23" i="4"/>
  <c r="AP18" i="4"/>
  <c r="C33" i="4"/>
  <c r="AP19" i="4"/>
  <c r="C34" i="4"/>
  <c r="D14" i="4" l="1"/>
  <c r="AL14" i="4"/>
  <c r="AO6" i="4"/>
  <c r="F8" i="10"/>
  <c r="G8" i="10" s="1"/>
  <c r="D11" i="4"/>
  <c r="AL11" i="4"/>
  <c r="AP11" i="4" s="1"/>
  <c r="D10" i="4"/>
  <c r="AL10" i="4"/>
  <c r="AP10" i="4" s="1"/>
  <c r="D9" i="4"/>
  <c r="AL9" i="4"/>
  <c r="AQ7" i="4"/>
  <c r="B7" i="2"/>
  <c r="AM7" i="4"/>
  <c r="AN7" i="4"/>
  <c r="AO7" i="4"/>
  <c r="F9" i="10"/>
  <c r="G9" i="10" s="1"/>
  <c r="D6" i="4"/>
  <c r="AM6" i="4" s="1"/>
  <c r="B6" i="2"/>
  <c r="C11" i="4"/>
  <c r="E11" i="4"/>
  <c r="C17" i="4"/>
  <c r="B13" i="4"/>
  <c r="AL13" i="4" s="1"/>
  <c r="AP7" i="4"/>
  <c r="C9" i="4"/>
  <c r="E9" i="4"/>
  <c r="B12" i="4"/>
  <c r="AQ30" i="4"/>
  <c r="C10" i="4"/>
  <c r="C14" i="4"/>
  <c r="E14" i="4"/>
  <c r="C26" i="4"/>
  <c r="E10" i="4"/>
  <c r="C19" i="4"/>
  <c r="B8" i="4"/>
  <c r="C6" i="4"/>
  <c r="E6" i="4"/>
  <c r="AN6" i="4" s="1"/>
  <c r="C16" i="4"/>
  <c r="C3" i="5"/>
  <c r="AQ11" i="4" l="1"/>
  <c r="C7" i="2"/>
  <c r="B14" i="2"/>
  <c r="C14" i="2" s="1"/>
  <c r="AN14" i="4"/>
  <c r="AO14" i="4"/>
  <c r="AM14" i="4"/>
  <c r="F23" i="10"/>
  <c r="G23" i="10" s="1"/>
  <c r="F24" i="10"/>
  <c r="G24" i="10" s="1"/>
  <c r="AP6" i="4"/>
  <c r="D12" i="4"/>
  <c r="AL12" i="4"/>
  <c r="B11" i="2"/>
  <c r="C11" i="2" s="1"/>
  <c r="AM11" i="4"/>
  <c r="AO11" i="4"/>
  <c r="AN11" i="4"/>
  <c r="F17" i="10"/>
  <c r="G17" i="10" s="1"/>
  <c r="F18" i="10"/>
  <c r="G18" i="10" s="1"/>
  <c r="B13" i="2"/>
  <c r="C13" i="2" s="1"/>
  <c r="AO13" i="4"/>
  <c r="AM13" i="4"/>
  <c r="AN13" i="4"/>
  <c r="F21" i="10"/>
  <c r="G21" i="10" s="1"/>
  <c r="F22" i="10"/>
  <c r="G22" i="10" s="1"/>
  <c r="AQ10" i="4"/>
  <c r="B10" i="2"/>
  <c r="C10" i="2" s="1"/>
  <c r="AO10" i="4"/>
  <c r="AM10" i="4"/>
  <c r="AN10" i="4"/>
  <c r="F15" i="10"/>
  <c r="G15" i="10" s="1"/>
  <c r="F16" i="10"/>
  <c r="G16" i="10" s="1"/>
  <c r="B9" i="2"/>
  <c r="C9" i="2" s="1"/>
  <c r="AO9" i="4"/>
  <c r="AN9" i="4"/>
  <c r="AM9" i="4"/>
  <c r="F13" i="10"/>
  <c r="G13" i="10" s="1"/>
  <c r="F14" i="10"/>
  <c r="G14" i="10" s="1"/>
  <c r="D8" i="4"/>
  <c r="AL8" i="4"/>
  <c r="C6" i="2"/>
  <c r="D13" i="4"/>
  <c r="AM41" i="4"/>
  <c r="AQ28" i="4"/>
  <c r="Q3" i="5"/>
  <c r="E13" i="4"/>
  <c r="C13" i="4"/>
  <c r="AQ9" i="4"/>
  <c r="AQ14" i="4"/>
  <c r="AP9" i="4"/>
  <c r="C18" i="4"/>
  <c r="AP14" i="4"/>
  <c r="AQ27" i="4"/>
  <c r="C8" i="4"/>
  <c r="E8" i="4"/>
  <c r="C12" i="4"/>
  <c r="E12" i="4"/>
  <c r="AQ12" i="4" s="1"/>
  <c r="AQ6" i="4"/>
  <c r="AP12" i="4" l="1"/>
  <c r="B12" i="2"/>
  <c r="C12" i="2" s="1"/>
  <c r="AO12" i="4"/>
  <c r="AM12" i="4"/>
  <c r="AN12" i="4"/>
  <c r="F19" i="10"/>
  <c r="G19" i="10" s="1"/>
  <c r="F20" i="10"/>
  <c r="G20" i="10" s="1"/>
  <c r="AK41" i="4"/>
  <c r="B8" i="2"/>
  <c r="AO8" i="4"/>
  <c r="AN8" i="4"/>
  <c r="AM8" i="4"/>
  <c r="AK40" i="4" s="1"/>
  <c r="B41" i="4" s="1"/>
  <c r="F11" i="10"/>
  <c r="G11" i="10" s="1"/>
  <c r="F12" i="10"/>
  <c r="G12" i="10" s="1"/>
  <c r="AP13" i="4"/>
  <c r="AQ13" i="4"/>
  <c r="AL41" i="4"/>
  <c r="AP8" i="4"/>
  <c r="AQ8" i="4"/>
  <c r="AL40" i="4" l="1"/>
  <c r="E41" i="4" s="1"/>
  <c r="AM40" i="4"/>
  <c r="G101" i="10"/>
  <c r="G103" i="10" s="1"/>
  <c r="F5" i="10" s="1"/>
  <c r="C8" i="2"/>
  <c r="AN40" i="4"/>
  <c r="AO40" i="4"/>
  <c r="F11" i="2" l="1"/>
  <c r="F6" i="10"/>
  <c r="F20" i="2" l="1"/>
  <c r="F23" i="2" s="1"/>
  <c r="W67" i="1"/>
  <c r="C67" i="1" s="1"/>
  <c r="BS66" i="1" l="1"/>
  <c r="KM66" i="1"/>
  <c r="DC66" i="1"/>
  <c r="GR66" i="1"/>
  <c r="FB66" i="1"/>
  <c r="FW66" i="1"/>
  <c r="BG66" i="1"/>
  <c r="GX66" i="1"/>
  <c r="EP66" i="1"/>
  <c r="CN66" i="1"/>
  <c r="BP66" i="1"/>
  <c r="ES66" i="1"/>
  <c r="IW66" i="1"/>
  <c r="IH66" i="1"/>
  <c r="JX66" i="1"/>
  <c r="FE66" i="1"/>
  <c r="DO66" i="1"/>
  <c r="IZ66" i="1"/>
  <c r="FH66" i="1"/>
  <c r="AO66" i="1"/>
  <c r="HV66" i="1"/>
  <c r="FN66" i="1"/>
  <c r="KP66" i="1"/>
  <c r="HJ66" i="1"/>
  <c r="E66" i="1"/>
  <c r="GF66" i="1"/>
  <c r="CW66" i="1"/>
  <c r="JL66" i="1"/>
  <c r="AR66" i="1"/>
  <c r="FT66" i="1"/>
  <c r="DF66" i="1"/>
  <c r="IQ66" i="1"/>
  <c r="BY66" i="1"/>
  <c r="KG66" i="1"/>
  <c r="JO66" i="1"/>
  <c r="HM66" i="1"/>
  <c r="K66" i="1"/>
  <c r="JR66" i="1"/>
  <c r="EJ66" i="1"/>
  <c r="AL66" i="1"/>
  <c r="HG66" i="1"/>
  <c r="H66" i="1"/>
  <c r="CZ66" i="1"/>
  <c r="EM66" i="1"/>
  <c r="DU66" i="1"/>
  <c r="GC66" i="1"/>
  <c r="KD66" i="1"/>
  <c r="HP66" i="1"/>
  <c r="GU66" i="1"/>
  <c r="EY66" i="1"/>
  <c r="F14" i="2"/>
  <c r="IK66" i="1"/>
  <c r="DR66" i="1"/>
  <c r="ED66" i="1"/>
  <c r="Q66" i="1"/>
  <c r="JU66" i="1"/>
  <c r="T66" i="1"/>
  <c r="DX66" i="1"/>
  <c r="HD66" i="1"/>
  <c r="FZ66" i="1"/>
  <c r="F8" i="2"/>
  <c r="IN66" i="1"/>
  <c r="GO66" i="1"/>
  <c r="DL66" i="1"/>
  <c r="AI66" i="1"/>
  <c r="N66" i="1"/>
  <c r="GI66" i="1"/>
  <c r="FK66" i="1"/>
  <c r="IE66" i="1"/>
  <c r="IB66" i="1"/>
  <c r="EA66" i="1"/>
  <c r="AX66" i="1"/>
  <c r="BM66" i="1"/>
  <c r="HA66" i="1"/>
  <c r="FQ66" i="1"/>
  <c r="CQ66" i="1"/>
  <c r="CK66" i="1"/>
  <c r="BJ66" i="1"/>
  <c r="JI66" i="1"/>
  <c r="JF66" i="1"/>
  <c r="AU66" i="1"/>
  <c r="Z66" i="1"/>
  <c r="IT66" i="1"/>
  <c r="AF66" i="1"/>
  <c r="KA66" i="1"/>
  <c r="CE66" i="1"/>
  <c r="CT66" i="1"/>
  <c r="HS66" i="1"/>
  <c r="GL66" i="1"/>
  <c r="EG66" i="1"/>
  <c r="CH66" i="1"/>
  <c r="BD66" i="1"/>
  <c r="DI66" i="1"/>
  <c r="HY66" i="1"/>
  <c r="CB66" i="1"/>
  <c r="BA66" i="1"/>
  <c r="BV66" i="1"/>
  <c r="JC66" i="1"/>
  <c r="KJ66" i="1"/>
  <c r="EV66" i="1"/>
  <c r="AC66" i="1"/>
  <c r="W66" i="1"/>
  <c r="M3" i="5" l="1"/>
  <c r="N3" i="5" s="1"/>
  <c r="F17" i="2"/>
  <c r="P3" i="5" s="1"/>
  <c r="F26" i="2"/>
  <c r="O3" i="5" s="1"/>
  <c r="C66" i="1"/>
</calcChain>
</file>

<file path=xl/sharedStrings.xml><?xml version="1.0" encoding="utf-8"?>
<sst xmlns="http://schemas.openxmlformats.org/spreadsheetml/2006/main" count="1042" uniqueCount="318">
  <si>
    <t>Organic French Roast</t>
  </si>
  <si>
    <t>Organic Love Buzz</t>
  </si>
  <si>
    <t>Organic Hot Cocoa</t>
  </si>
  <si>
    <t>Organic Spicy Hot Cocoa</t>
  </si>
  <si>
    <t>Item Code</t>
  </si>
  <si>
    <t>Item</t>
  </si>
  <si>
    <t>Total Cost</t>
  </si>
  <si>
    <t>50121M</t>
  </si>
  <si>
    <t>50024M</t>
  </si>
  <si>
    <t>Total Due to Equal Exchange:</t>
  </si>
  <si>
    <t>Leftovers</t>
  </si>
  <si>
    <t>Small Shopping Bags</t>
  </si>
  <si>
    <t>Large Shopping Bags</t>
  </si>
  <si>
    <t>-</t>
  </si>
  <si>
    <t>Free</t>
  </si>
  <si>
    <t>Organic Ecuador Dark Chocolate</t>
  </si>
  <si>
    <t>Order Summary</t>
  </si>
  <si>
    <t>Coffee</t>
  </si>
  <si>
    <t>Cocoa</t>
  </si>
  <si>
    <t>Chocolate</t>
  </si>
  <si>
    <t>Additional Cost:</t>
  </si>
  <si>
    <t>Yes/No Response</t>
  </si>
  <si>
    <t>Cost Value</t>
  </si>
  <si>
    <t>Profit Value</t>
  </si>
  <si>
    <t>Cases Purchased</t>
  </si>
  <si>
    <t>Eaches Purchased</t>
  </si>
  <si>
    <t>Additional Collected Money</t>
  </si>
  <si>
    <t>Profit of Products not Purchased</t>
  </si>
  <si>
    <t>Total Due to EE:</t>
  </si>
  <si>
    <t>Total Profits now:</t>
  </si>
  <si>
    <t>Maximize Your Profits!</t>
  </si>
  <si>
    <t>Organic Chai</t>
  </si>
  <si>
    <t>Organic Jasmine Green Tea</t>
  </si>
  <si>
    <t>Organic Rooibos</t>
  </si>
  <si>
    <t>Organic Peppermint</t>
  </si>
  <si>
    <t>Recycled Paper Bowl</t>
  </si>
  <si>
    <t>Beautiful Body Care Kit</t>
  </si>
  <si>
    <t>Surprise! Alpaca Finger Puppet</t>
  </si>
  <si>
    <t>P. 5</t>
  </si>
  <si>
    <t>P. 2</t>
  </si>
  <si>
    <t>P. 3</t>
  </si>
  <si>
    <t>P. 4</t>
  </si>
  <si>
    <t>P. 6</t>
  </si>
  <si>
    <t>P. 7</t>
  </si>
  <si>
    <t>P. 8</t>
  </si>
  <si>
    <t>P. 9</t>
  </si>
  <si>
    <t>P. 10</t>
  </si>
  <si>
    <t>Cost of Products not Purchased</t>
  </si>
  <si>
    <t>Tea</t>
  </si>
  <si>
    <t>V6813020</t>
  </si>
  <si>
    <t>Additional Profit When Sold:</t>
  </si>
  <si>
    <t>Extra Product Summary</t>
  </si>
  <si>
    <t>Participation</t>
  </si>
  <si>
    <t>Items Sold (#)</t>
  </si>
  <si>
    <t>Items Sold ($)</t>
  </si>
  <si>
    <t>Profit</t>
  </si>
  <si>
    <t>Name of School</t>
  </si>
  <si>
    <t>State</t>
  </si>
  <si>
    <t># of Catalogs Sent</t>
  </si>
  <si>
    <t>% Participation</t>
  </si>
  <si>
    <t>Most Items Sold</t>
  </si>
  <si>
    <t>Average Items Sold</t>
  </si>
  <si>
    <t>Total Items Sold</t>
  </si>
  <si>
    <t>Most Expensive Order</t>
  </si>
  <si>
    <t>Average Order Size</t>
  </si>
  <si>
    <t>Total Order Size</t>
  </si>
  <si>
    <t># of Participants</t>
  </si>
  <si>
    <t>Average Profit per Participant</t>
  </si>
  <si>
    <t>Actual Profit</t>
  </si>
  <si>
    <t>Profit with full cases</t>
  </si>
  <si>
    <t>Total Profit per School</t>
  </si>
  <si>
    <t>Extras</t>
  </si>
  <si>
    <t>Extras that could be purchased</t>
  </si>
  <si>
    <t>Extras that were purchased</t>
  </si>
  <si>
    <t>Sales</t>
  </si>
  <si>
    <t>To EE</t>
  </si>
  <si>
    <t>Gift Wrap</t>
  </si>
  <si>
    <t>Organic Dark Chocolate with Almonds</t>
  </si>
  <si>
    <t>Organic Olive Oil</t>
  </si>
  <si>
    <t>Organic Baking Cocoa</t>
  </si>
  <si>
    <t>Bee Sweet Sugar Saver</t>
  </si>
  <si>
    <t>Chocolate Bar Collection</t>
  </si>
  <si>
    <t>Measuring Tape Kitty Cat</t>
  </si>
  <si>
    <t>Unique Gift Wrap</t>
  </si>
  <si>
    <t>P. 11</t>
  </si>
  <si>
    <t>P. 12</t>
  </si>
  <si>
    <t>V6601530</t>
  </si>
  <si>
    <t>V5406080</t>
  </si>
  <si>
    <t>50117M</t>
  </si>
  <si>
    <r>
      <rPr>
        <sz val="16"/>
        <rFont val="Georgia"/>
        <family val="1"/>
      </rPr>
      <t>Organic &amp; Fair Trade</t>
    </r>
    <r>
      <rPr>
        <sz val="26"/>
        <rFont val="Georgia"/>
        <family val="1"/>
      </rPr>
      <t xml:space="preserve">
</t>
    </r>
    <r>
      <rPr>
        <sz val="28"/>
        <rFont val="Georgia"/>
        <family val="1"/>
      </rPr>
      <t>Equal Exchange Fundraising</t>
    </r>
    <r>
      <rPr>
        <sz val="26"/>
        <rFont val="Georgia"/>
        <family val="1"/>
      </rPr>
      <t xml:space="preserve">
</t>
    </r>
    <r>
      <rPr>
        <sz val="20"/>
        <rFont val="Georgia"/>
        <family val="1"/>
      </rPr>
      <t>Make Money. Make a Difference.</t>
    </r>
  </si>
  <si>
    <t>Purchase an additional:</t>
  </si>
  <si>
    <r>
      <rPr>
        <sz val="16"/>
        <rFont val="Georgia"/>
        <family val="1"/>
      </rPr>
      <t>100% Organic &amp; Fair Trade</t>
    </r>
    <r>
      <rPr>
        <sz val="26"/>
        <rFont val="Georgia"/>
        <family val="1"/>
      </rPr>
      <t xml:space="preserve">
</t>
    </r>
    <r>
      <rPr>
        <sz val="28"/>
        <rFont val="Georgia"/>
        <family val="1"/>
      </rPr>
      <t>Equal Exchange Fundraising</t>
    </r>
    <r>
      <rPr>
        <sz val="26"/>
        <rFont val="Georgia"/>
        <family val="1"/>
      </rPr>
      <t xml:space="preserve">
</t>
    </r>
    <r>
      <rPr>
        <sz val="20"/>
        <rFont val="Georgia"/>
        <family val="1"/>
      </rPr>
      <t>Make Money. Make a Difference.</t>
    </r>
  </si>
  <si>
    <t>Percent of Profit now:</t>
  </si>
  <si>
    <t>Total Profit once extras are sold:</t>
  </si>
  <si>
    <t>Percent of Profit once extras are sold:</t>
  </si>
  <si>
    <r>
      <t>Potential Profit with all full cases of product</t>
    </r>
    <r>
      <rPr>
        <b/>
        <sz val="16"/>
        <color indexed="10"/>
        <rFont val="Georgia"/>
        <family val="1"/>
      </rPr>
      <t>*</t>
    </r>
    <r>
      <rPr>
        <sz val="14"/>
        <rFont val="Georgia"/>
        <family val="1"/>
      </rPr>
      <t>:</t>
    </r>
  </si>
  <si>
    <t>Shipping Policy</t>
  </si>
  <si>
    <t>Order Total</t>
  </si>
  <si>
    <t>Shipping Fee</t>
  </si>
  <si>
    <t>$135+</t>
  </si>
  <si>
    <t>Shipping &amp; Handling:</t>
  </si>
  <si>
    <t>$45 - $89.99</t>
  </si>
  <si>
    <t>$90 - $134.99</t>
  </si>
  <si>
    <t>$.01 - $44.99</t>
  </si>
  <si>
    <t>Equal Exchange recommends adding all products highlighted in green.</t>
  </si>
  <si>
    <t>Total FR</t>
  </si>
  <si>
    <t>Per Participant</t>
  </si>
  <si>
    <t>Gift Boxes</t>
  </si>
  <si>
    <t>Organic Mint Chocolate w/ delicate Crunch</t>
  </si>
  <si>
    <t>Organic Milk Chocolate w/ hint of Hazelnut</t>
  </si>
  <si>
    <t>150 Minis Box - Milk Chocolate</t>
  </si>
  <si>
    <t>150 Minis Box - Dark Chocolate</t>
  </si>
  <si>
    <t>Organic Espresso Bean</t>
  </si>
  <si>
    <t>Organic Orange Dark Chocolate</t>
  </si>
  <si>
    <t>Organic Panama Extra Dark Chocolate</t>
  </si>
  <si>
    <t>Organic Very Dark Chocolate</t>
  </si>
  <si>
    <t>Organic Mind, Body &amp; Soul - Whole Bean</t>
  </si>
  <si>
    <t>Organic Mind, Body &amp; Soul - Ground</t>
  </si>
  <si>
    <t>Hazelnut Crème</t>
  </si>
  <si>
    <t>Organic Proud Mama</t>
  </si>
  <si>
    <t>Organic Mighty Morning</t>
  </si>
  <si>
    <t>Organic Bountiful Decaf</t>
  </si>
  <si>
    <t>Organic One Harvest</t>
  </si>
  <si>
    <t>Organic English Breakfast</t>
  </si>
  <si>
    <t>Kids Napkins</t>
  </si>
  <si>
    <t>Pot Holder</t>
  </si>
  <si>
    <t>Apricot Geobar</t>
  </si>
  <si>
    <t>Mixed Berries Geobar</t>
  </si>
  <si>
    <t>Chocolate Raisin Geobar</t>
  </si>
  <si>
    <t>Daily News Mini Mat</t>
  </si>
  <si>
    <t>Toasty Mornin' Mug</t>
  </si>
  <si>
    <t>Garden Party Tablecloth</t>
  </si>
  <si>
    <t>Crowd Pleaser Gift Box</t>
  </si>
  <si>
    <t>African Gift Box</t>
  </si>
  <si>
    <t>P. 13</t>
  </si>
  <si>
    <t>Flight of Silver Bracelet</t>
  </si>
  <si>
    <t>Silver Wave Pendant</t>
  </si>
  <si>
    <t>Silver Moon Earrings</t>
  </si>
  <si>
    <t>Ruby Treasure Capiz Earrings</t>
  </si>
  <si>
    <t>Peachy Perfect Bracelet</t>
  </si>
  <si>
    <t>Glass Swirl Pendant Necklace</t>
  </si>
  <si>
    <t>P. 14</t>
  </si>
  <si>
    <t>Swirl Kadi Scarf</t>
  </si>
  <si>
    <t>Prosperity Bodo Scarf</t>
  </si>
  <si>
    <t>Vitality Travel Tin Candle</t>
  </si>
  <si>
    <t>Tea Infusion Travel Tin Candle</t>
  </si>
  <si>
    <t>Cinnamon Spice Soaps</t>
  </si>
  <si>
    <t>Wooden Train</t>
  </si>
  <si>
    <t>Puppy Puzzle</t>
  </si>
  <si>
    <t>Labyrinth Game</t>
  </si>
  <si>
    <t>Silken Flower Gift Box</t>
  </si>
  <si>
    <t>P. 15</t>
  </si>
  <si>
    <t>P. 16</t>
  </si>
  <si>
    <t>Class/Teacher</t>
  </si>
  <si>
    <t>Student name</t>
  </si>
  <si>
    <t>Consult how to fill out this form by clicking on the "Instructions" tab on the lower left.</t>
  </si>
  <si>
    <t>Totals</t>
  </si>
  <si>
    <t>2013-2014</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</si>
  <si>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</si>
  <si>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</si>
  <si>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</si>
  <si>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</si>
  <si>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</si>
  <si>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</si>
  <si>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</si>
  <si>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</si>
  <si>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</si>
  <si>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</si>
  <si>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</si>
  <si>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</si>
  <si>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</si>
  <si>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</si>
  <si>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</si>
  <si>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</si>
  <si>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</si>
  <si>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</si>
  <si>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</si>
  <si>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</si>
  <si>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</si>
  <si>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</si>
  <si>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</si>
  <si>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</si>
  <si>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</si>
  <si>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</si>
  <si>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A-2</t>
  </si>
  <si>
    <t>B-2</t>
  </si>
  <si>
    <t>C-2</t>
  </si>
  <si>
    <t>D-2</t>
  </si>
  <si>
    <t>E-2</t>
  </si>
  <si>
    <t>F-2</t>
  </si>
  <si>
    <t>G-2</t>
  </si>
  <si>
    <t>H-2</t>
  </si>
  <si>
    <t>I-2</t>
  </si>
  <si>
    <t>J-2</t>
  </si>
  <si>
    <t>K-2</t>
  </si>
  <si>
    <t>L-2</t>
  </si>
  <si>
    <t>M-2</t>
  </si>
  <si>
    <t>Complete Fair Trader Gift Box</t>
  </si>
  <si>
    <t>N-2</t>
  </si>
  <si>
    <t>O-2</t>
  </si>
  <si>
    <t>P-2</t>
  </si>
  <si>
    <t>Q-2</t>
  </si>
  <si>
    <t>R-2</t>
  </si>
  <si>
    <t>S-2</t>
  </si>
  <si>
    <t>T-2</t>
  </si>
  <si>
    <t>U-2</t>
  </si>
  <si>
    <t>V-2</t>
  </si>
  <si>
    <t>W-2</t>
  </si>
  <si>
    <t>X-2</t>
  </si>
  <si>
    <t>Y-2</t>
  </si>
  <si>
    <t>Z-2</t>
  </si>
  <si>
    <t>A-3</t>
  </si>
  <si>
    <t>Wooden Eyeglasses Rest</t>
  </si>
  <si>
    <t>B-3</t>
  </si>
  <si>
    <t>C-3</t>
  </si>
  <si>
    <t>D-3</t>
  </si>
  <si>
    <t>E-3</t>
  </si>
  <si>
    <t>F-3</t>
  </si>
  <si>
    <t>G-3</t>
  </si>
  <si>
    <t>H-3</t>
  </si>
  <si>
    <t>I-3</t>
  </si>
  <si>
    <t>J-3</t>
  </si>
  <si>
    <t>K-3</t>
  </si>
  <si>
    <t>50130M</t>
  </si>
  <si>
    <t>V5400220</t>
  </si>
  <si>
    <t>V6823300</t>
  </si>
  <si>
    <t>V7904050</t>
  </si>
  <si>
    <t>V5440220</t>
  </si>
  <si>
    <t>V6832350</t>
  </si>
  <si>
    <t>V4112560</t>
  </si>
  <si>
    <t>V4112570</t>
  </si>
  <si>
    <t>V7913600</t>
  </si>
  <si>
    <t>V6828800</t>
  </si>
  <si>
    <t>V6800900</t>
  </si>
  <si>
    <t>V6801330</t>
  </si>
  <si>
    <t>V6605210</t>
  </si>
  <si>
    <t>V6813490</t>
  </si>
  <si>
    <t>Organic Dark Caramel Crunch w/ Sea Salt</t>
  </si>
  <si>
    <t>Chocolate Bar Collection Box</t>
  </si>
  <si>
    <t>6 Pack</t>
  </si>
  <si>
    <t>Each</t>
  </si>
  <si>
    <t>12 Pack</t>
  </si>
  <si>
    <t>5 Pack</t>
  </si>
  <si>
    <t>Case 12</t>
  </si>
  <si>
    <t>Total Purchased</t>
  </si>
  <si>
    <t>Yes/No</t>
  </si>
  <si>
    <r>
      <t xml:space="preserve">At a cost of:
</t>
    </r>
    <r>
      <rPr>
        <sz val="8"/>
        <color indexed="8"/>
        <rFont val="Georgia"/>
        <family val="1"/>
      </rPr>
      <t xml:space="preserve"> </t>
    </r>
    <r>
      <rPr>
        <sz val="14"/>
        <color indexed="8"/>
        <rFont val="Georgia"/>
        <family val="1"/>
      </rPr>
      <t xml:space="preserve">
</t>
    </r>
    <r>
      <rPr>
        <sz val="12"/>
        <color indexed="8"/>
        <rFont val="Georgia"/>
        <family val="1"/>
      </rPr>
      <t>(this can be negative!)</t>
    </r>
  </si>
  <si>
    <t xml:space="preserve">For an added profit of: </t>
  </si>
  <si>
    <t>Olive Oil</t>
  </si>
  <si>
    <t>Fair Foods</t>
  </si>
  <si>
    <t>Total Collected from Participants:</t>
  </si>
  <si>
    <t>Total Items Sold:</t>
  </si>
  <si>
    <t>communityorders@equalexchange.coop • Phone: 774-776-7366 •  Fax: 508-587-5955</t>
  </si>
  <si>
    <t>Pre-Pack Fee:</t>
  </si>
  <si>
    <t>Catalog 
Code</t>
  </si>
  <si>
    <t>Unit of Measure</t>
  </si>
  <si>
    <t>Quantity</t>
  </si>
  <si>
    <t>Additional fees may occur when shipping chocolate during warm weather months. To avoid these fees, submit your order when temperatures in your area are less than 75° or after October 1st</t>
  </si>
  <si>
    <t>OUR FUNDRAISING RESULTS</t>
  </si>
  <si>
    <t>**Save this document for your records**</t>
  </si>
  <si>
    <r>
      <rPr>
        <b/>
        <sz val="13"/>
        <color indexed="10"/>
        <rFont val="Georgia"/>
        <family val="1"/>
      </rPr>
      <t>*</t>
    </r>
    <r>
      <rPr>
        <sz val="13"/>
        <rFont val="Georgia"/>
        <family val="1"/>
      </rPr>
      <t>Learn how to maximize your profits by clicking on the red "Maximize Profit" tab on the lower left</t>
    </r>
  </si>
  <si>
    <r>
      <t>Equal Exchange Fundraising operates as a wholesale program. We offer individual options for certain products with no restictions. However coffee, tea, cocoa and chocolate bars must be ordered in full cases to receive the best volume discounts.
Below are suggested products to add on in order to receive the highest profit margins in your fundraiser. You will receive these items with your fundraising order. Set them aside and spread the word that you have additional items to sell.
If you would like to add leftover product to your order type exactly "Yes" or "No" next to each item in the drop down menus. The Master Order Form will update automatically.</t>
    </r>
    <r>
      <rPr>
        <b/>
        <sz val="14"/>
        <color indexed="8"/>
        <rFont val="Georgia"/>
        <family val="1"/>
      </rPr>
      <t xml:space="preserve"> 
                       ***It is important you type "Yes" or "No" exactly or the form will not update correctly.</t>
    </r>
  </si>
  <si>
    <t xml:space="preserve">Set these leftover items aside when packing participant orders. Send out an email or create a sign letting others know that these items are available for purchase. </t>
  </si>
  <si>
    <t>Items</t>
  </si>
  <si>
    <t>Due</t>
  </si>
  <si>
    <t>Fundraiser Total Profit:</t>
  </si>
  <si>
    <t>Fundraiser Total Items:</t>
  </si>
  <si>
    <t>Fundraiser Total Due:</t>
  </si>
  <si>
    <t>Step 1:</t>
  </si>
  <si>
    <t>Step 3:</t>
  </si>
  <si>
    <t>Step 4:</t>
  </si>
  <si>
    <t>Step 5:</t>
  </si>
  <si>
    <t>Step 6:</t>
  </si>
  <si>
    <t>Step 7:</t>
  </si>
  <si>
    <t>Step 8:</t>
  </si>
  <si>
    <t>Step 9:</t>
  </si>
  <si>
    <t>Step 10:</t>
  </si>
  <si>
    <t>Would you like us to Pre-Pack your order by participant?</t>
  </si>
  <si>
    <t>Welcome to your Master Order Form</t>
  </si>
  <si>
    <r>
      <rPr>
        <sz val="16"/>
        <rFont val="Cambria"/>
        <family val="1"/>
        <scheme val="major"/>
      </rPr>
      <t>Organic &amp; Fair Trade</t>
    </r>
    <r>
      <rPr>
        <sz val="26"/>
        <rFont val="Cambria"/>
        <family val="1"/>
        <scheme val="major"/>
      </rPr>
      <t xml:space="preserve">
</t>
    </r>
    <r>
      <rPr>
        <sz val="28"/>
        <rFont val="Cambria"/>
        <family val="1"/>
        <scheme val="major"/>
      </rPr>
      <t>Equal Exchange Fundraising</t>
    </r>
    <r>
      <rPr>
        <sz val="26"/>
        <rFont val="Cambria"/>
        <family val="1"/>
        <scheme val="major"/>
      </rPr>
      <t xml:space="preserve">
</t>
    </r>
    <r>
      <rPr>
        <sz val="20"/>
        <rFont val="Cambria"/>
        <family val="1"/>
        <scheme val="major"/>
      </rPr>
      <t>Make Money. Make a Difference.                           2013-2014</t>
    </r>
  </si>
  <si>
    <t>How to Place your Catalog Order</t>
  </si>
  <si>
    <t>Maximize your profits by round up to whole cases when applicable</t>
  </si>
  <si>
    <t>Enter your wholesale order into our webstore</t>
  </si>
  <si>
    <t>Step by Step Guide to Placing your Catalog Order</t>
  </si>
  <si>
    <t>Step 2:</t>
  </si>
  <si>
    <t xml:space="preserve">Enter the sub-totals from each order form into a separate column on the blue "Enter Orders Here" tab of the master order form. </t>
  </si>
  <si>
    <t>Maximize your profit margin on the pink "Maximize Profits" tab.</t>
  </si>
  <si>
    <t xml:space="preserve">Save and Print our a copy of your "Order Summary" from the green tab.  You will need this to enter your order into our webstore. </t>
  </si>
  <si>
    <t>Click on the "Quick Order Form" tab in the upper right hand corner of your screen.</t>
  </si>
  <si>
    <t xml:space="preserve">Enter your wholesale order from your order summary into our Quick order form with the item numbers found on your printed copy of the order summary.  Make sure that you select either a full case or individual items when you are placing your order.  </t>
  </si>
  <si>
    <t>Once you have finished entering your order, click the "Add to Cart" button.  You may continue to shop on our web store if you choose; then, click on the "Proceed to Check Out" button when you are finished.</t>
  </si>
  <si>
    <t>Pre-Pack Step 4:</t>
  </si>
  <si>
    <t xml:space="preserve">Click on the green "Order Summary" tab and enter your pre-pack fee on the        "Pre-Pack Fee" line.  </t>
  </si>
  <si>
    <t>Use the chart on the left to help determine how much your Pre-Pack fee will be baised on your wholesale order size.</t>
  </si>
  <si>
    <t>Pre-Pack Step 5:</t>
  </si>
  <si>
    <t xml:space="preserve">Your Pre-Pack order will arrive within 3-4 weeks of the time that you place your order.  We will give you a more specific arrival date once we receive your order. </t>
  </si>
  <si>
    <t>Are you having trouble with your Master Order Form?</t>
  </si>
  <si>
    <t>Our Master Order Form is designed as a tool to help you compile individual catalog order forms and maximize your profit margin.  At the end, you will be ready to place a wholesale order on our webstore.  We recommend that you use Excel 2010 or a later version of excel when working with this document to avoid compatibility issues.</t>
  </si>
  <si>
    <t>* Receiving error messages in columns and rows that calculate profits and totals</t>
  </si>
  <si>
    <t>* Formulas that fail to transfer information from one tab to the other</t>
  </si>
  <si>
    <t>* Our recommendations to maximize profit margin are not highlighted in green</t>
  </si>
  <si>
    <t>If you experience difficulty while trying to use our Master Order Form, you may send a copy of your master order form to fundraising@equalexchange.coop or call us at (774) 776-7371 for further assistance.</t>
  </si>
  <si>
    <t>Thank you so much for your work and for choosing Equal Exchange for your fundraiser!  We welcome any feedback that you have about working with us.  We look forward to working with you again in the future!</t>
  </si>
  <si>
    <t>Log into Equal Exchange's webstore at shop.equalexchange.coop with the log-in information that we sent to you at the beginning of your fundraiser.</t>
  </si>
  <si>
    <t>With the addition of our new webstore, we are working to streamline our ordering process to get you your order quickly and efficiently.  This is a new (and evolving) system!  Please feel free to offer feedback about your experience of this process.  Thank you in advance for you patience while we continue to improve.</t>
  </si>
  <si>
    <r>
      <t>Please note that this is the first year that we are offering the option to</t>
    </r>
    <r>
      <rPr>
        <b/>
        <sz val="14"/>
        <color theme="1"/>
        <rFont val="Cambria"/>
        <family val="1"/>
        <scheme val="major"/>
      </rPr>
      <t xml:space="preserve"> pre-pack your fundraiser by individual participant for a fee. </t>
    </r>
    <r>
      <rPr>
        <sz val="14"/>
        <color theme="1"/>
        <rFont val="Cambria"/>
        <family val="1"/>
        <scheme val="major"/>
      </rPr>
      <t xml:space="preserve"> Please see further instructions about our pre-pack option below our Step by Step Guide to placing your Catalog Order.</t>
    </r>
  </si>
  <si>
    <t>Enter your orders into this Master Order Form</t>
  </si>
  <si>
    <t>Collect completed order forms from all of your participants.  Double check that all sub-totals match the amount of money collected.</t>
  </si>
  <si>
    <t>* Enter one participant's order per column.</t>
  </si>
  <si>
    <t xml:space="preserve">* The columns should total to give you the number of items, amount of profit and amount due for each participant at the bottom of each column.  These columns should then total the number of items, profit and amount due for the whole fundraiser in the lower left-hand column of the order form. </t>
  </si>
  <si>
    <t xml:space="preserve">* To help you to maximize your profit margin, we recommend that you order full cases of the items that we highlight in green.  Due to our lower wholesale pricing, it will cost you less to order a whole case of 6 rather than ordering 4-5 individual packages at full retail price.  Sometimes, rounding up to the whole case will actually reduce the total amount that you will owe to Equal Exchange.  
 </t>
  </si>
  <si>
    <t xml:space="preserve">***TIP: You can offer these extra packages as gifts to your parent organizers or sell them separately to make extra profits.  </t>
  </si>
  <si>
    <t>* Check to make sure your adjustments on the "Maximize Profits" tab are reflected in the yellow "Profit Summary" tab.  You should save and print the profit summary for your records.</t>
  </si>
  <si>
    <t>Follow the prompts to complete your order.  At the time of payment, you can opt to be billed later by clicking on "Net-14" or pay by a credit card.</t>
  </si>
  <si>
    <t>Once you have received all of your boxes from both Equal Exchange and Ten Thousand Villages, you should upack and check your order.  Your packing instructions will arrive in the box marked "Invoice."</t>
  </si>
  <si>
    <t xml:space="preserve">If you'd like to opt-in for our pre-pack option, follow steps 1-3 of the Step by Step guide above to enter your orders into the master order form and maximize your profit margin.  Then you will follow the additional steps below to submit the order form directly to Equal Exchange instead of entering your wholesale order into our webstore. </t>
  </si>
  <si>
    <t xml:space="preserve">Save your copy of the Master Order Form and email it as an attachment to fundrasing@equalexchange.coop. Make the subject line of the email "Pre-Pack" and in the body of this email include your customer ID number, shipping address and any other special needs for your order. </t>
  </si>
  <si>
    <t>Some common compatibility issues with the Master Order Form are: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</si>
</sst>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0.0%"/>
    <numFmt numFmtId="167" formatCode="#,##0.0_);\(#,##0.0\)"/>
  </numFmts>
  <fonts count="84" x14ac:knownFonts="1">
    <font>
      <sz val="11"/>
      <color theme="1"/>
      <name val="Calibri"/>
      <family val="2"/>
      <scheme val="minor"/>
    </font>
    <font>
      <sz val="11"/>
      <color indexed="8"/>
      <name val="Calibri"/>
      <family val="2"/>
    </font>
    <font>
      <sz val="10"/>
      <name val="Arial"/>
      <family val="2"/>
    </font>
    <font>
      <sz val="10"/>
      <name val="Arial"/>
      <family val="2"/>
    </font>
    <font>
      <sz val="2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b/>
      <sz val="14"/>
      <name val="Arial"/>
      <family val="2"/>
    </font>
    <font>
      <b/>
      <sz val="12"/>
      <name val="Arial"/>
      <family val="2"/>
    </font>
    <font>
      <i/>
      <sz val="22"/>
      <name val="Arial"/>
      <family val="2"/>
    </font>
    <font>
      <sz val="14"/>
      <name val="Arial"/>
      <family val="2"/>
    </font>
    <font>
      <sz val="26"/>
      <name val="Georgia"/>
      <family val="1"/>
    </font>
    <font>
      <sz val="16"/>
      <name val="Georgia"/>
      <family val="1"/>
    </font>
    <font>
      <sz val="28"/>
      <name val="Georgia"/>
      <family val="1"/>
    </font>
    <font>
      <sz val="20"/>
      <name val="Georgia"/>
      <family val="1"/>
    </font>
    <font>
      <i/>
      <sz val="16"/>
      <name val="Georgia"/>
      <family val="1"/>
    </font>
    <font>
      <sz val="14"/>
      <name val="Georgia"/>
      <family val="1"/>
    </font>
    <font>
      <sz val="14"/>
      <color indexed="8"/>
      <name val="Georgia"/>
      <family val="1"/>
    </font>
    <font>
      <b/>
      <sz val="14"/>
      <color indexed="8"/>
      <name val="Georgia"/>
      <family val="1"/>
    </font>
    <font>
      <b/>
      <sz val="16"/>
      <name val="Georgia"/>
      <family val="1"/>
    </font>
    <font>
      <sz val="12"/>
      <color indexed="8"/>
      <name val="Georgia"/>
      <family val="1"/>
    </font>
    <font>
      <b/>
      <sz val="14"/>
      <name val="Georgia"/>
      <family val="1"/>
    </font>
    <font>
      <b/>
      <sz val="16"/>
      <color indexed="10"/>
      <name val="Georgia"/>
      <family val="1"/>
    </font>
    <font>
      <sz val="13"/>
      <name val="Georgia"/>
      <family val="1"/>
    </font>
    <font>
      <b/>
      <sz val="13"/>
      <color indexed="10"/>
      <name val="Georgia"/>
      <family val="1"/>
    </font>
    <font>
      <sz val="8"/>
      <color indexed="8"/>
      <name val="Georgia"/>
      <family val="1"/>
    </font>
    <font>
      <i/>
      <sz val="14"/>
      <name val="Georgia"/>
      <family val="1"/>
    </font>
    <font>
      <sz val="11"/>
      <color theme="0"/>
      <name val="Calibri"/>
      <family val="2"/>
      <scheme val="minor"/>
    </font>
    <font>
      <b/>
      <sz val="11"/>
      <color theme="0"/>
      <name val="Calibri"/>
      <family val="2"/>
      <scheme val="minor"/>
    </font>
    <font>
      <b/>
      <sz val="14"/>
      <color theme="1"/>
      <name val="Arial"/>
      <family val="2"/>
    </font>
    <font>
      <sz val="14"/>
      <color theme="1"/>
      <name val="Arial"/>
      <family val="2"/>
    </font>
    <font>
      <sz val="14"/>
      <color theme="1"/>
      <name val="Calibri"/>
      <family val="2"/>
      <scheme val="minor"/>
    </font>
    <font>
      <sz val="11"/>
      <color theme="1"/>
      <name val="Arial"/>
      <family val="2"/>
    </font>
    <font>
      <sz val="10"/>
      <color theme="0"/>
      <name val="Calibri"/>
      <family val="2"/>
      <scheme val="minor"/>
    </font>
    <font>
      <sz val="11"/>
      <name val="Calibri"/>
      <family val="2"/>
      <scheme val="minor"/>
    </font>
    <font>
      <sz val="14"/>
      <color theme="1"/>
      <name val="Georgia"/>
      <family val="1"/>
    </font>
    <font>
      <sz val="11"/>
      <color theme="1"/>
      <name val="Georgia"/>
      <family val="1"/>
    </font>
    <font>
      <b/>
      <sz val="14"/>
      <color theme="1"/>
      <name val="Georgia"/>
      <family val="1"/>
    </font>
    <font>
      <b/>
      <sz val="11"/>
      <color theme="0"/>
      <name val="Arial"/>
      <family val="2"/>
    </font>
    <font>
      <sz val="16"/>
      <color theme="1"/>
      <name val="Georgia"/>
      <family val="1"/>
    </font>
    <font>
      <b/>
      <sz val="26"/>
      <color rgb="FF00B050"/>
      <name val="Georgia"/>
      <family val="1"/>
    </font>
    <font>
      <i/>
      <sz val="14"/>
      <color theme="1"/>
      <name val="Georgia"/>
      <family val="1"/>
    </font>
    <font>
      <b/>
      <sz val="14"/>
      <color theme="1" tint="0.14999847407452621"/>
      <name val="Arial"/>
      <family val="2"/>
    </font>
    <font>
      <b/>
      <sz val="11"/>
      <color theme="1"/>
      <name val="Arial"/>
      <family val="2"/>
    </font>
    <font>
      <sz val="12"/>
      <name val="Arial"/>
      <family val="2"/>
    </font>
    <font>
      <sz val="12"/>
      <color theme="0" tint="-0.249977111117893"/>
      <name val="Arial"/>
      <family val="2"/>
    </font>
    <font>
      <sz val="11"/>
      <color theme="0" tint="-0.249977111117893"/>
      <name val="Arial"/>
      <family val="2"/>
    </font>
    <font>
      <sz val="11"/>
      <color rgb="FF006100"/>
      <name val="Calibri"/>
      <family val="2"/>
      <scheme val="minor"/>
    </font>
    <font>
      <sz val="11"/>
      <color rgb="FFFF0000"/>
      <name val="Calibri"/>
      <family val="2"/>
      <scheme val="minor"/>
    </font>
    <font>
      <b/>
      <sz val="18"/>
      <color theme="1" tint="0.14999847407452621"/>
      <name val="Georgia"/>
      <family val="1"/>
    </font>
    <font>
      <sz val="16"/>
      <color theme="1"/>
      <name val="Calibri"/>
      <family val="2"/>
      <scheme val="minor"/>
    </font>
    <font>
      <b/>
      <sz val="11"/>
      <color theme="1"/>
      <name val="Calibri"/>
      <family val="2"/>
      <scheme val="minor"/>
    </font>
    <font>
      <b/>
      <sz val="22"/>
      <color theme="1"/>
      <name val="Calibri"/>
      <family val="2"/>
      <scheme val="minor"/>
    </font>
    <font>
      <sz val="26"/>
      <name val="Calibri"/>
      <family val="2"/>
      <scheme val="minor"/>
    </font>
    <font>
      <b/>
      <sz val="16"/>
      <color theme="1"/>
      <name val="Cambria"/>
      <family val="1"/>
      <scheme val="major"/>
    </font>
    <font>
      <sz val="16"/>
      <color theme="1"/>
      <name val="Cambria"/>
      <family val="1"/>
      <scheme val="major"/>
    </font>
    <font>
      <sz val="12"/>
      <color theme="1"/>
      <name val="Cambria"/>
      <family val="1"/>
      <scheme val="major"/>
    </font>
    <font>
      <sz val="14"/>
      <color theme="1"/>
      <name val="Cambria"/>
      <family val="1"/>
      <scheme val="major"/>
    </font>
    <font>
      <b/>
      <sz val="22"/>
      <color theme="1"/>
      <name val="Cambria"/>
      <family val="1"/>
      <scheme val="major"/>
    </font>
    <font>
      <sz val="16"/>
      <name val="Cambria"/>
      <family val="1"/>
      <scheme val="major"/>
    </font>
    <font>
      <sz val="26"/>
      <name val="Cambria"/>
      <family val="1"/>
      <scheme val="major"/>
    </font>
    <font>
      <sz val="28"/>
      <name val="Cambria"/>
      <family val="1"/>
      <scheme val="major"/>
    </font>
    <font>
      <sz val="20"/>
      <name val="Cambria"/>
      <family val="1"/>
      <scheme val="major"/>
    </font>
    <font>
      <sz val="22"/>
      <color theme="1"/>
      <name val="Cambria"/>
      <family val="1"/>
      <scheme val="major"/>
    </font>
    <font>
      <b/>
      <u/>
      <sz val="22"/>
      <color theme="1"/>
      <name val="Cambria"/>
      <family val="1"/>
      <scheme val="major"/>
    </font>
    <font>
      <b/>
      <sz val="14"/>
      <color theme="1"/>
      <name val="Cambria"/>
      <family val="1"/>
      <scheme val="major"/>
    </font>
    <font>
      <i/>
      <sz val="14"/>
      <color theme="1"/>
      <name val="Cambria"/>
      <family val="1"/>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8F8F8"/>
        <bgColor indexed="64"/>
      </patternFill>
    </fill>
    <fill>
      <patternFill patternType="solid">
        <fgColor rgb="FFDDDDDD"/>
        <bgColor indexed="64"/>
      </patternFill>
    </fill>
    <fill>
      <patternFill patternType="solid">
        <fgColor rgb="FF00B050"/>
        <bgColor indexed="64"/>
      </patternFill>
    </fill>
    <fill>
      <patternFill patternType="solid">
        <fgColor theme="4" tint="0.39997558519241921"/>
        <bgColor indexed="64"/>
      </patternFill>
    </fill>
    <fill>
      <patternFill patternType="solid">
        <fgColor theme="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
      <patternFill patternType="solid">
        <fgColor theme="0" tint="-0.14996795556505021"/>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63">
    <xf numFmtId="0" fontId="0" fillId="0" borderId="0"/>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0" borderId="0"/>
    <xf numFmtId="0" fontId="2" fillId="0" borderId="0"/>
    <xf numFmtId="0" fontId="2" fillId="0" borderId="0"/>
    <xf numFmtId="0" fontId="3" fillId="23" borderId="7" applyNumberFormat="0" applyFont="0" applyAlignment="0" applyProtection="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4" fillId="35" borderId="0" applyNumberFormat="0" applyBorder="0" applyAlignment="0" applyProtection="0"/>
  </cellStyleXfs>
  <cellXfs count="354">
    <xf numFmtId="0" fontId="0" fillId="0" borderId="0" xfId="0"/>
    <xf numFmtId="0" fontId="0" fillId="0" borderId="0" xfId="0" applyProtection="1"/>
    <xf numFmtId="0" fontId="0" fillId="0" borderId="0" xfId="0" applyBorder="1" applyProtection="1"/>
    <xf numFmtId="0" fontId="26" fillId="0" borderId="0" xfId="53" applyFont="1" applyBorder="1" applyAlignment="1" applyProtection="1">
      <alignment wrapText="1"/>
    </xf>
    <xf numFmtId="0" fontId="27" fillId="0" borderId="10" xfId="53" applyFont="1" applyFill="1" applyBorder="1" applyAlignment="1" applyProtection="1">
      <alignment horizontal="center" vertical="center"/>
    </xf>
    <xf numFmtId="37" fontId="27" fillId="0" borderId="10" xfId="53" applyNumberFormat="1" applyFont="1" applyFill="1" applyBorder="1" applyAlignment="1" applyProtection="1">
      <alignment horizontal="center" vertical="center"/>
    </xf>
    <xf numFmtId="7" fontId="27" fillId="0" borderId="10" xfId="53" applyNumberFormat="1" applyFont="1" applyFill="1" applyBorder="1" applyAlignment="1" applyProtection="1">
      <alignment horizontal="right" vertical="center"/>
    </xf>
    <xf numFmtId="0" fontId="27" fillId="0" borderId="0" xfId="53" applyFont="1" applyFill="1" applyBorder="1" applyAlignment="1" applyProtection="1">
      <alignment horizontal="center" vertical="center"/>
    </xf>
    <xf numFmtId="164" fontId="27" fillId="0" borderId="10" xfId="53" applyNumberFormat="1" applyFont="1" applyBorder="1" applyAlignment="1" applyProtection="1">
      <alignment horizontal="right" vertical="center" wrapText="1"/>
    </xf>
    <xf numFmtId="0" fontId="4" fillId="0" borderId="0" xfId="53" applyFont="1" applyBorder="1" applyAlignment="1" applyProtection="1">
      <alignment horizontal="left" wrapText="1"/>
    </xf>
    <xf numFmtId="164" fontId="24" fillId="0" borderId="10" xfId="53" applyNumberFormat="1" applyFont="1" applyBorder="1" applyAlignment="1" applyProtection="1">
      <alignment horizontal="right" vertical="center" wrapText="1"/>
    </xf>
    <xf numFmtId="0" fontId="46" fillId="0" borderId="0" xfId="0" applyFont="1" applyAlignment="1" applyProtection="1"/>
    <xf numFmtId="0" fontId="0" fillId="0" borderId="14" xfId="0" applyBorder="1" applyProtection="1"/>
    <xf numFmtId="0" fontId="47" fillId="0" borderId="14" xfId="0" applyFont="1" applyBorder="1" applyAlignment="1" applyProtection="1">
      <alignment vertical="center" wrapText="1"/>
    </xf>
    <xf numFmtId="0" fontId="47" fillId="0" borderId="0" xfId="0" applyFont="1" applyBorder="1" applyAlignment="1" applyProtection="1">
      <alignment vertical="center" wrapText="1"/>
    </xf>
    <xf numFmtId="0" fontId="47" fillId="0" borderId="14" xfId="0" applyFont="1" applyBorder="1" applyAlignment="1" applyProtection="1">
      <alignment vertical="top" wrapText="1"/>
    </xf>
    <xf numFmtId="0" fontId="48" fillId="0" borderId="14" xfId="0" applyFont="1" applyBorder="1" applyProtection="1"/>
    <xf numFmtId="0" fontId="0" fillId="0" borderId="14" xfId="0" applyBorder="1" applyAlignment="1" applyProtection="1"/>
    <xf numFmtId="0" fontId="49" fillId="0" borderId="0" xfId="0" applyFont="1" applyFill="1" applyProtection="1"/>
    <xf numFmtId="0" fontId="49" fillId="0" borderId="0" xfId="0" applyFont="1" applyFill="1" applyBorder="1" applyProtection="1"/>
    <xf numFmtId="0" fontId="22" fillId="0" borderId="0" xfId="55" applyFont="1" applyFill="1" applyBorder="1" applyProtection="1"/>
    <xf numFmtId="0" fontId="22" fillId="0" borderId="0" xfId="0" applyFont="1" applyFill="1" applyBorder="1" applyProtection="1"/>
    <xf numFmtId="37" fontId="27" fillId="24" borderId="10" xfId="53" applyNumberFormat="1" applyFont="1" applyFill="1" applyBorder="1" applyAlignment="1" applyProtection="1">
      <alignment horizontal="center" vertical="center"/>
    </xf>
    <xf numFmtId="7" fontId="27" fillId="24" borderId="10" xfId="53" applyNumberFormat="1" applyFont="1" applyFill="1" applyBorder="1" applyAlignment="1" applyProtection="1">
      <alignment horizontal="right" vertical="center"/>
    </xf>
    <xf numFmtId="0" fontId="25" fillId="25" borderId="10" xfId="53" applyFont="1" applyFill="1" applyBorder="1" applyAlignment="1" applyProtection="1">
      <alignment horizontal="center" vertical="center" wrapText="1"/>
    </xf>
    <xf numFmtId="0" fontId="45" fillId="0" borderId="17" xfId="0" applyFont="1" applyBorder="1" applyAlignment="1" applyProtection="1">
      <alignment horizontal="center" vertical="center"/>
      <protection hidden="1"/>
    </xf>
    <xf numFmtId="0" fontId="45" fillId="0" borderId="18" xfId="0"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4" fillId="0" borderId="0" xfId="0" applyFont="1" applyProtection="1">
      <protection hidden="1"/>
    </xf>
    <xf numFmtId="0" fontId="50" fillId="0" borderId="14" xfId="0" applyFont="1" applyBorder="1" applyAlignment="1" applyProtection="1">
      <alignment horizontal="center" vertical="center" wrapText="1"/>
      <protection hidden="1"/>
    </xf>
    <xf numFmtId="0" fontId="50" fillId="0" borderId="20" xfId="0" applyFont="1" applyBorder="1" applyAlignment="1" applyProtection="1">
      <alignment horizontal="center" vertical="center" wrapText="1"/>
      <protection hidden="1"/>
    </xf>
    <xf numFmtId="0" fontId="50" fillId="0" borderId="19"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wrapText="1"/>
      <protection hidden="1"/>
    </xf>
    <xf numFmtId="0" fontId="50" fillId="0" borderId="22" xfId="0" applyFont="1" applyBorder="1" applyAlignment="1" applyProtection="1">
      <alignment horizontal="center" vertical="center" wrapText="1"/>
      <protection hidden="1"/>
    </xf>
    <xf numFmtId="0" fontId="50" fillId="0" borderId="23" xfId="0" applyFont="1" applyBorder="1" applyAlignment="1" applyProtection="1">
      <alignment horizontal="center" vertical="center" wrapText="1"/>
      <protection hidden="1"/>
    </xf>
    <xf numFmtId="0" fontId="50" fillId="0" borderId="24" xfId="0" applyFont="1" applyBorder="1" applyAlignment="1" applyProtection="1">
      <alignment horizontal="center" vertical="center" wrapText="1"/>
      <protection hidden="1"/>
    </xf>
    <xf numFmtId="0" fontId="50" fillId="0" borderId="25" xfId="0" applyFont="1" applyBorder="1" applyAlignment="1" applyProtection="1">
      <alignment horizontal="center" vertical="center" wrapText="1"/>
      <protection hidden="1"/>
    </xf>
    <xf numFmtId="0" fontId="50" fillId="0" borderId="16" xfId="0" applyFont="1" applyBorder="1" applyAlignment="1" applyProtection="1">
      <alignment horizontal="center" vertical="center" wrapText="1"/>
      <protection hidden="1"/>
    </xf>
    <xf numFmtId="0" fontId="50" fillId="0" borderId="26" xfId="0" applyFont="1" applyBorder="1" applyAlignment="1" applyProtection="1">
      <alignment horizontal="center" vertical="center" wrapText="1"/>
      <protection hidden="1"/>
    </xf>
    <xf numFmtId="0" fontId="50" fillId="0" borderId="27" xfId="0" applyFont="1" applyBorder="1" applyAlignment="1" applyProtection="1">
      <alignment horizontal="center" vertical="center" wrapText="1"/>
      <protection hidden="1"/>
    </xf>
    <xf numFmtId="0" fontId="50" fillId="0" borderId="16" xfId="0" applyFont="1" applyFill="1" applyBorder="1" applyAlignment="1" applyProtection="1">
      <alignment horizontal="center" vertical="center" wrapText="1"/>
      <protection hidden="1"/>
    </xf>
    <xf numFmtId="0" fontId="44" fillId="0" borderId="15" xfId="0" applyNumberFormat="1" applyFont="1" applyBorder="1" applyAlignment="1" applyProtection="1">
      <alignment horizontal="center" vertical="center"/>
      <protection hidden="1"/>
    </xf>
    <xf numFmtId="0" fontId="44" fillId="0" borderId="20" xfId="0" applyFont="1" applyBorder="1" applyAlignment="1" applyProtection="1">
      <alignment horizontal="center" vertical="center"/>
      <protection hidden="1"/>
    </xf>
    <xf numFmtId="44" fontId="44" fillId="0" borderId="20" xfId="0" applyNumberFormat="1" applyFont="1" applyBorder="1" applyAlignment="1" applyProtection="1">
      <alignment horizontal="center" vertical="center"/>
      <protection hidden="1"/>
    </xf>
    <xf numFmtId="0" fontId="44" fillId="0" borderId="28" xfId="0" applyFont="1" applyBorder="1" applyAlignment="1" applyProtection="1">
      <alignment horizontal="center" vertical="center"/>
      <protection hidden="1"/>
    </xf>
    <xf numFmtId="0" fontId="44" fillId="0" borderId="29" xfId="0" applyFont="1" applyBorder="1" applyAlignment="1" applyProtection="1">
      <alignment horizontal="center" vertical="center"/>
      <protection hidden="1"/>
    </xf>
    <xf numFmtId="9" fontId="44" fillId="0" borderId="30" xfId="0" applyNumberFormat="1" applyFont="1" applyBorder="1" applyAlignment="1" applyProtection="1">
      <alignment horizontal="center" vertical="center"/>
      <protection hidden="1"/>
    </xf>
    <xf numFmtId="1" fontId="44" fillId="0" borderId="28" xfId="0" applyNumberFormat="1" applyFont="1" applyBorder="1" applyAlignment="1" applyProtection="1">
      <alignment horizontal="center" vertical="center"/>
      <protection hidden="1"/>
    </xf>
    <xf numFmtId="165" fontId="44" fillId="0" borderId="29" xfId="0" applyNumberFormat="1" applyFont="1" applyBorder="1" applyAlignment="1" applyProtection="1">
      <alignment horizontal="center" vertical="center"/>
      <protection hidden="1"/>
    </xf>
    <xf numFmtId="1" fontId="44" fillId="0" borderId="30" xfId="0" applyNumberFormat="1" applyFont="1" applyBorder="1" applyAlignment="1" applyProtection="1">
      <alignment horizontal="center" vertical="center"/>
      <protection hidden="1"/>
    </xf>
    <xf numFmtId="44" fontId="44" fillId="0" borderId="31" xfId="0" applyNumberFormat="1" applyFont="1" applyBorder="1" applyAlignment="1" applyProtection="1">
      <alignment horizontal="center" vertical="center"/>
      <protection hidden="1"/>
    </xf>
    <xf numFmtId="44" fontId="44" fillId="0" borderId="11" xfId="0" applyNumberFormat="1" applyFont="1" applyBorder="1" applyAlignment="1" applyProtection="1">
      <alignment horizontal="center" vertical="center"/>
      <protection hidden="1"/>
    </xf>
    <xf numFmtId="44" fontId="44" fillId="0" borderId="32" xfId="0" applyNumberFormat="1" applyFont="1" applyBorder="1" applyAlignment="1" applyProtection="1">
      <alignment horizontal="center" vertical="center"/>
      <protection hidden="1"/>
    </xf>
    <xf numFmtId="44" fontId="44" fillId="0" borderId="33" xfId="0" applyNumberFormat="1" applyFont="1" applyBorder="1" applyAlignment="1" applyProtection="1">
      <alignment horizontal="center" vertical="center"/>
      <protection hidden="1"/>
    </xf>
    <xf numFmtId="166" fontId="44" fillId="0" borderId="11" xfId="0" applyNumberFormat="1" applyFont="1" applyBorder="1" applyAlignment="1" applyProtection="1">
      <alignment horizontal="center" vertical="center"/>
      <protection hidden="1"/>
    </xf>
    <xf numFmtId="166" fontId="44" fillId="0" borderId="32" xfId="0" applyNumberFormat="1" applyFont="1" applyBorder="1" applyAlignment="1" applyProtection="1">
      <alignment horizontal="center" vertical="center"/>
      <protection hidden="1"/>
    </xf>
    <xf numFmtId="37" fontId="44" fillId="0" borderId="33" xfId="0" applyNumberFormat="1" applyFont="1" applyBorder="1" applyAlignment="1" applyProtection="1">
      <alignment horizontal="center" vertical="center"/>
      <protection hidden="1"/>
    </xf>
    <xf numFmtId="37" fontId="44" fillId="0" borderId="32" xfId="0" applyNumberFormat="1" applyFont="1" applyBorder="1" applyAlignment="1" applyProtection="1">
      <alignment horizontal="center" vertical="center"/>
      <protection hidden="1"/>
    </xf>
    <xf numFmtId="0" fontId="51" fillId="0" borderId="0" xfId="0" applyFont="1" applyBorder="1" applyProtection="1"/>
    <xf numFmtId="0" fontId="51" fillId="0" borderId="0" xfId="0" applyFont="1" applyProtection="1"/>
    <xf numFmtId="0" fontId="27" fillId="0" borderId="0" xfId="0" applyFont="1" applyBorder="1" applyAlignment="1" applyProtection="1">
      <alignment horizontal="left" vertical="top" wrapText="1" indent="1"/>
    </xf>
    <xf numFmtId="0" fontId="32" fillId="0" borderId="12" xfId="53" applyFont="1" applyBorder="1" applyAlignment="1" applyProtection="1">
      <alignment horizontal="center" wrapText="1"/>
    </xf>
    <xf numFmtId="0" fontId="52" fillId="0" borderId="0" xfId="0" applyFont="1" applyProtection="1"/>
    <xf numFmtId="0" fontId="53" fillId="0" borderId="0" xfId="0" applyFont="1" applyProtection="1"/>
    <xf numFmtId="37" fontId="52" fillId="0" borderId="35" xfId="0" applyNumberFormat="1" applyFont="1" applyBorder="1" applyAlignment="1" applyProtection="1">
      <alignment horizontal="center"/>
    </xf>
    <xf numFmtId="37" fontId="33" fillId="0" borderId="13" xfId="53" applyNumberFormat="1" applyFont="1" applyFill="1" applyBorder="1" applyAlignment="1" applyProtection="1">
      <alignment horizontal="left" vertical="center"/>
    </xf>
    <xf numFmtId="49" fontId="33" fillId="0" borderId="10" xfId="53" applyNumberFormat="1" applyFont="1" applyFill="1" applyBorder="1" applyAlignment="1" applyProtection="1">
      <alignment horizontal="right" vertical="center" indent="1"/>
    </xf>
    <xf numFmtId="37" fontId="33" fillId="0" borderId="35" xfId="53" applyNumberFormat="1" applyFont="1" applyFill="1" applyBorder="1" applyAlignment="1" applyProtection="1">
      <alignment horizontal="center" vertical="center"/>
    </xf>
    <xf numFmtId="37" fontId="33" fillId="0" borderId="27" xfId="53" applyNumberFormat="1" applyFont="1" applyFill="1" applyBorder="1" applyAlignment="1" applyProtection="1">
      <alignment horizontal="left" vertical="center"/>
    </xf>
    <xf numFmtId="164" fontId="33" fillId="0" borderId="27" xfId="53" applyNumberFormat="1" applyFont="1" applyFill="1" applyBorder="1" applyAlignment="1" applyProtection="1">
      <alignment horizontal="center" vertical="center"/>
    </xf>
    <xf numFmtId="164" fontId="33" fillId="0" borderId="16" xfId="53" applyNumberFormat="1" applyFont="1" applyBorder="1" applyAlignment="1" applyProtection="1">
      <alignment horizontal="center" vertical="center" wrapText="1"/>
    </xf>
    <xf numFmtId="49" fontId="36" fillId="0" borderId="35" xfId="53" applyNumberFormat="1" applyFont="1" applyFill="1" applyBorder="1" applyAlignment="1" applyProtection="1">
      <alignment horizontal="left"/>
    </xf>
    <xf numFmtId="37" fontId="33" fillId="0" borderId="34" xfId="53" applyNumberFormat="1" applyFont="1" applyFill="1" applyBorder="1" applyAlignment="1" applyProtection="1">
      <alignment horizontal="center" vertical="center"/>
    </xf>
    <xf numFmtId="37" fontId="33" fillId="0" borderId="34" xfId="53" applyNumberFormat="1" applyFont="1" applyFill="1" applyBorder="1" applyAlignment="1" applyProtection="1">
      <alignment horizontal="left" vertical="center"/>
    </xf>
    <xf numFmtId="164" fontId="33" fillId="0" borderId="34" xfId="53" applyNumberFormat="1" applyFont="1" applyFill="1" applyBorder="1" applyAlignment="1" applyProtection="1">
      <alignment horizontal="center" vertical="center"/>
    </xf>
    <xf numFmtId="164" fontId="33" fillId="0" borderId="34" xfId="53" applyNumberFormat="1" applyFont="1" applyBorder="1" applyAlignment="1" applyProtection="1">
      <alignment horizontal="center" vertical="center" wrapText="1"/>
    </xf>
    <xf numFmtId="37" fontId="33" fillId="0" borderId="10" xfId="53" applyNumberFormat="1" applyFont="1" applyFill="1" applyBorder="1" applyAlignment="1" applyProtection="1">
      <alignment horizontal="right" vertical="center" indent="1"/>
    </xf>
    <xf numFmtId="49" fontId="36" fillId="0" borderId="36" xfId="53" applyNumberFormat="1" applyFont="1" applyFill="1" applyBorder="1" applyAlignment="1" applyProtection="1">
      <alignment horizontal="left"/>
    </xf>
    <xf numFmtId="0" fontId="52" fillId="0" borderId="16" xfId="0" applyFont="1" applyBorder="1" applyAlignment="1" applyProtection="1">
      <alignment horizontal="center" vertical="center" wrapText="1"/>
    </xf>
    <xf numFmtId="0" fontId="52" fillId="26" borderId="19" xfId="0" applyFont="1" applyFill="1" applyBorder="1" applyAlignment="1" applyProtection="1">
      <alignment horizontal="left" vertical="center" wrapText="1" indent="1"/>
    </xf>
    <xf numFmtId="0" fontId="47" fillId="0" borderId="0" xfId="0" applyFont="1" applyBorder="1" applyAlignment="1" applyProtection="1">
      <alignment vertical="top" wrapText="1"/>
    </xf>
    <xf numFmtId="0" fontId="48" fillId="0" borderId="0" xfId="0" applyFont="1" applyBorder="1" applyProtection="1"/>
    <xf numFmtId="0" fontId="0" fillId="0" borderId="0" xfId="0" applyBorder="1" applyAlignment="1" applyProtection="1"/>
    <xf numFmtId="0" fontId="44" fillId="0" borderId="0" xfId="0" applyFont="1" applyProtection="1"/>
    <xf numFmtId="0" fontId="38" fillId="0" borderId="10" xfId="0" applyFont="1" applyBorder="1" applyAlignment="1" applyProtection="1">
      <alignment horizontal="center"/>
      <protection locked="0"/>
    </xf>
    <xf numFmtId="0" fontId="38" fillId="0" borderId="34" xfId="0" applyFont="1" applyBorder="1" applyAlignment="1" applyProtection="1">
      <alignment horizontal="center"/>
    </xf>
    <xf numFmtId="0" fontId="33" fillId="0" borderId="38" xfId="0" applyFont="1" applyBorder="1" applyProtection="1"/>
    <xf numFmtId="0" fontId="38" fillId="0" borderId="11" xfId="0" applyFont="1" applyBorder="1" applyAlignment="1" applyProtection="1">
      <alignment horizontal="center"/>
      <protection locked="0"/>
    </xf>
    <xf numFmtId="37" fontId="27" fillId="0" borderId="0" xfId="53" applyNumberFormat="1" applyFont="1" applyFill="1" applyBorder="1" applyAlignment="1" applyProtection="1">
      <alignment horizontal="center" vertical="center"/>
    </xf>
    <xf numFmtId="0" fontId="54" fillId="0" borderId="10" xfId="0" applyFont="1" applyBorder="1" applyAlignment="1" applyProtection="1">
      <alignment horizontal="center" vertical="center"/>
    </xf>
    <xf numFmtId="0" fontId="52" fillId="0" borderId="10" xfId="0" applyFont="1" applyBorder="1" applyAlignment="1" applyProtection="1">
      <alignment horizontal="center" vertical="center"/>
    </xf>
    <xf numFmtId="8" fontId="52" fillId="0" borderId="10" xfId="0" applyNumberFormat="1" applyFont="1" applyBorder="1" applyAlignment="1" applyProtection="1">
      <alignment horizontal="center" vertical="center"/>
    </xf>
    <xf numFmtId="0" fontId="0" fillId="0" borderId="39" xfId="0" applyBorder="1" applyProtection="1"/>
    <xf numFmtId="0" fontId="51" fillId="0" borderId="0" xfId="0" applyFont="1" applyProtection="1">
      <protection hidden="1"/>
    </xf>
    <xf numFmtId="0" fontId="51" fillId="0" borderId="0" xfId="0" applyFont="1" applyBorder="1" applyProtection="1">
      <protection hidden="1"/>
    </xf>
    <xf numFmtId="167" fontId="44" fillId="0" borderId="32" xfId="0" applyNumberFormat="1" applyFont="1" applyBorder="1" applyAlignment="1" applyProtection="1">
      <alignment horizontal="center" vertical="center"/>
      <protection hidden="1"/>
    </xf>
    <xf numFmtId="1" fontId="44" fillId="0" borderId="33" xfId="0" applyNumberFormat="1" applyFont="1" applyBorder="1" applyAlignment="1" applyProtection="1">
      <alignment horizontal="center" vertical="center"/>
      <protection hidden="1"/>
    </xf>
    <xf numFmtId="165" fontId="44" fillId="0" borderId="32" xfId="0" applyNumberFormat="1" applyFont="1" applyBorder="1" applyAlignment="1" applyProtection="1">
      <alignment horizontal="center" vertical="center"/>
      <protection hidden="1"/>
    </xf>
    <xf numFmtId="0" fontId="47" fillId="0" borderId="10" xfId="0" applyFont="1" applyBorder="1" applyAlignment="1" applyProtection="1">
      <alignment horizontal="center" vertical="center"/>
    </xf>
    <xf numFmtId="0" fontId="47" fillId="0" borderId="0" xfId="0" applyFont="1" applyBorder="1" applyAlignment="1" applyProtection="1">
      <alignment horizontal="center" vertical="center"/>
    </xf>
    <xf numFmtId="6" fontId="22" fillId="0" borderId="0" xfId="55" applyNumberFormat="1" applyFont="1" applyFill="1" applyBorder="1" applyAlignment="1" applyProtection="1">
      <alignment horizontal="center" vertical="center"/>
    </xf>
    <xf numFmtId="164" fontId="22" fillId="0" borderId="0" xfId="55" applyNumberFormat="1" applyFont="1" applyFill="1" applyBorder="1" applyAlignment="1" applyProtection="1">
      <alignment horizontal="center" vertical="center"/>
    </xf>
    <xf numFmtId="164" fontId="23" fillId="0" borderId="0" xfId="55" applyNumberFormat="1"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right" indent="3"/>
    </xf>
    <xf numFmtId="0" fontId="63" fillId="34" borderId="50" xfId="0" applyFont="1" applyFill="1" applyBorder="1" applyAlignment="1" applyProtection="1">
      <alignment horizontal="center" vertical="center"/>
    </xf>
    <xf numFmtId="0" fontId="63" fillId="34" borderId="16" xfId="0" applyFont="1" applyFill="1" applyBorder="1" applyAlignment="1" applyProtection="1">
      <alignment horizontal="center" vertical="center"/>
    </xf>
    <xf numFmtId="6" fontId="63" fillId="34" borderId="11" xfId="0" applyNumberFormat="1" applyFont="1" applyFill="1" applyBorder="1" applyAlignment="1" applyProtection="1">
      <alignment horizontal="center" vertical="center"/>
    </xf>
    <xf numFmtId="6" fontId="63" fillId="34" borderId="50" xfId="0" applyNumberFormat="1" applyFont="1" applyFill="1" applyBorder="1" applyAlignment="1" applyProtection="1">
      <alignment horizontal="center" vertical="center"/>
    </xf>
    <xf numFmtId="6" fontId="63" fillId="34" borderId="16" xfId="0" applyNumberFormat="1" applyFont="1" applyFill="1" applyBorder="1" applyAlignment="1" applyProtection="1">
      <alignment horizontal="center" vertical="center"/>
    </xf>
    <xf numFmtId="0" fontId="0" fillId="0" borderId="0" xfId="0"/>
    <xf numFmtId="49" fontId="22" fillId="0" borderId="0" xfId="55" applyNumberFormat="1" applyFont="1" applyFill="1" applyBorder="1" applyAlignment="1" applyProtection="1">
      <alignment horizontal="right" vertical="center" indent="1"/>
    </xf>
    <xf numFmtId="49" fontId="22" fillId="0" borderId="0" xfId="55" applyNumberFormat="1" applyFont="1" applyFill="1" applyBorder="1" applyAlignment="1" applyProtection="1">
      <alignment horizontal="right" vertical="center" wrapText="1" indent="1"/>
    </xf>
    <xf numFmtId="0" fontId="49" fillId="0" borderId="0" xfId="0" applyFont="1" applyFill="1" applyProtection="1">
      <protection locked="0"/>
    </xf>
    <xf numFmtId="0" fontId="51" fillId="0" borderId="0" xfId="0" applyFont="1" applyFill="1" applyBorder="1" applyAlignment="1">
      <alignment horizontal="center" vertical="center" wrapText="1"/>
    </xf>
    <xf numFmtId="0" fontId="0" fillId="0" borderId="0" xfId="0" applyAlignment="1">
      <alignment horizontal="center" vertical="center"/>
    </xf>
    <xf numFmtId="0" fontId="51" fillId="0" borderId="0" xfId="62" applyFont="1" applyFill="1" applyBorder="1" applyAlignment="1">
      <alignment horizontal="center" vertical="center" wrapText="1"/>
    </xf>
    <xf numFmtId="49" fontId="22" fillId="0" borderId="10" xfId="53" applyNumberFormat="1" applyFont="1" applyFill="1" applyBorder="1" applyAlignment="1" applyProtection="1">
      <alignment horizontal="right" vertical="center" indent="1"/>
    </xf>
    <xf numFmtId="164" fontId="51" fillId="0" borderId="0" xfId="0" applyNumberFormat="1" applyFont="1" applyFill="1" applyAlignment="1">
      <alignment horizontal="center"/>
    </xf>
    <xf numFmtId="164" fontId="51" fillId="0" borderId="0" xfId="0" applyNumberFormat="1" applyFont="1" applyFill="1" applyAlignment="1">
      <alignment horizontal="center" wrapText="1"/>
    </xf>
    <xf numFmtId="164" fontId="65" fillId="0" borderId="0" xfId="0" applyNumberFormat="1" applyFont="1" applyFill="1" applyBorder="1" applyAlignment="1">
      <alignment horizontal="center"/>
    </xf>
    <xf numFmtId="164" fontId="51" fillId="0" borderId="0" xfId="0" applyNumberFormat="1" applyFont="1" applyAlignment="1">
      <alignment horizontal="center"/>
    </xf>
    <xf numFmtId="164" fontId="51" fillId="0" borderId="0" xfId="0" applyNumberFormat="1" applyFont="1" applyFill="1" applyBorder="1" applyAlignment="1">
      <alignment horizontal="center"/>
    </xf>
    <xf numFmtId="0" fontId="51" fillId="0" borderId="0" xfId="0" applyFont="1" applyAlignment="1">
      <alignment horizontal="center" vertical="center"/>
    </xf>
    <xf numFmtId="49" fontId="22" fillId="24" borderId="10" xfId="53" applyNumberFormat="1" applyFont="1" applyFill="1" applyBorder="1" applyAlignment="1" applyProtection="1">
      <alignment horizontal="right" vertical="center" indent="1"/>
    </xf>
    <xf numFmtId="0" fontId="0" fillId="0" borderId="0" xfId="0" applyFont="1"/>
    <xf numFmtId="0" fontId="0" fillId="0" borderId="0" xfId="0" applyAlignment="1">
      <alignment horizontal="right" indent="1"/>
    </xf>
    <xf numFmtId="49" fontId="22" fillId="0" borderId="0" xfId="55" applyNumberFormat="1" applyFont="1" applyFill="1" applyBorder="1" applyAlignment="1" applyProtection="1">
      <alignment horizontal="right" vertical="center" indent="2"/>
    </xf>
    <xf numFmtId="49" fontId="27" fillId="0" borderId="10" xfId="53" applyNumberFormat="1" applyFont="1" applyFill="1" applyBorder="1" applyAlignment="1" applyProtection="1">
      <alignment horizontal="right" vertical="center" indent="1"/>
    </xf>
    <xf numFmtId="37" fontId="27" fillId="0" borderId="10" xfId="53" applyNumberFormat="1" applyFont="1" applyFill="1" applyBorder="1" applyAlignment="1" applyProtection="1">
      <alignment horizontal="center" vertical="center"/>
      <protection locked="0"/>
    </xf>
    <xf numFmtId="37" fontId="47" fillId="0" borderId="10" xfId="0" applyNumberFormat="1" applyFont="1" applyBorder="1" applyAlignment="1" applyProtection="1">
      <alignment horizontal="center" vertical="center"/>
      <protection locked="0"/>
    </xf>
    <xf numFmtId="0" fontId="0" fillId="0" borderId="0" xfId="0" applyAlignment="1" applyProtection="1">
      <alignment horizontal="center"/>
    </xf>
    <xf numFmtId="0" fontId="52" fillId="0" borderId="27" xfId="0" applyFont="1" applyBorder="1" applyAlignment="1" applyProtection="1">
      <alignment horizontal="center" vertical="center" wrapText="1"/>
    </xf>
    <xf numFmtId="49" fontId="52" fillId="0" borderId="35" xfId="0" applyNumberFormat="1" applyFont="1" applyBorder="1" applyAlignment="1" applyProtection="1">
      <alignment horizontal="right"/>
    </xf>
    <xf numFmtId="0" fontId="52" fillId="0" borderId="0" xfId="0" applyFont="1" applyBorder="1" applyAlignment="1" applyProtection="1">
      <alignment horizontal="center" vertical="center" wrapText="1"/>
    </xf>
    <xf numFmtId="0" fontId="40" fillId="0" borderId="0" xfId="53" applyFont="1" applyBorder="1" applyAlignment="1" applyProtection="1">
      <alignment horizontal="center" vertical="center" wrapText="1"/>
    </xf>
    <xf numFmtId="0" fontId="28" fillId="0" borderId="12" xfId="53" applyFont="1" applyBorder="1" applyAlignment="1" applyProtection="1">
      <alignment horizontal="left" wrapText="1" indent="1"/>
    </xf>
    <xf numFmtId="49" fontId="27" fillId="24" borderId="10" xfId="53" applyNumberFormat="1" applyFont="1" applyFill="1" applyBorder="1" applyAlignment="1" applyProtection="1">
      <alignment horizontal="right" vertical="center" indent="1"/>
    </xf>
    <xf numFmtId="49" fontId="27" fillId="0" borderId="13" xfId="53" applyNumberFormat="1" applyFont="1" applyFill="1" applyBorder="1" applyAlignment="1" applyProtection="1">
      <alignment horizontal="center" vertical="center"/>
    </xf>
    <xf numFmtId="164" fontId="27" fillId="0" borderId="10" xfId="55" applyNumberFormat="1" applyFont="1" applyFill="1" applyBorder="1" applyAlignment="1" applyProtection="1">
      <alignment horizontal="center" vertical="center"/>
    </xf>
    <xf numFmtId="0" fontId="27" fillId="0" borderId="10" xfId="0" applyFont="1" applyFill="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51" fillId="0" borderId="10" xfId="0" applyFont="1" applyBorder="1" applyAlignment="1" applyProtection="1">
      <alignment horizontal="center"/>
    </xf>
    <xf numFmtId="37" fontId="51" fillId="0" borderId="10" xfId="0" applyNumberFormat="1" applyFont="1" applyBorder="1" applyAlignment="1" applyProtection="1">
      <alignment horizontal="center"/>
    </xf>
    <xf numFmtId="0" fontId="51" fillId="0" borderId="10" xfId="0" applyFont="1" applyBorder="1" applyAlignment="1" applyProtection="1">
      <alignment horizontal="center" vertical="center"/>
    </xf>
    <xf numFmtId="0" fontId="51" fillId="0" borderId="16" xfId="0" applyFont="1" applyBorder="1" applyAlignment="1" applyProtection="1">
      <alignment horizontal="center"/>
    </xf>
    <xf numFmtId="0" fontId="51" fillId="0" borderId="16" xfId="0" applyFont="1" applyBorder="1" applyAlignment="1" applyProtection="1">
      <alignment horizontal="center" vertical="center"/>
    </xf>
    <xf numFmtId="164" fontId="51" fillId="0" borderId="10" xfId="0" applyNumberFormat="1" applyFont="1" applyBorder="1" applyAlignment="1" applyProtection="1">
      <alignment horizontal="center" vertical="center"/>
    </xf>
    <xf numFmtId="7" fontId="51" fillId="0" borderId="10" xfId="0" applyNumberFormat="1" applyFont="1" applyFill="1" applyBorder="1" applyAlignment="1" applyProtection="1">
      <alignment horizontal="center" vertical="center"/>
    </xf>
    <xf numFmtId="0" fontId="0" fillId="0" borderId="0" xfId="0" applyBorder="1" applyAlignment="1" applyProtection="1">
      <alignment horizontal="center"/>
    </xf>
    <xf numFmtId="0" fontId="51" fillId="0" borderId="0" xfId="0" applyFont="1" applyAlignment="1" applyProtection="1">
      <alignment horizontal="center"/>
    </xf>
    <xf numFmtId="0" fontId="0" fillId="0" borderId="10" xfId="0" applyBorder="1" applyAlignment="1" applyProtection="1">
      <alignment horizontal="center"/>
    </xf>
    <xf numFmtId="1" fontId="51" fillId="0" borderId="10" xfId="0" applyNumberFormat="1" applyFont="1" applyBorder="1" applyAlignment="1" applyProtection="1">
      <alignment horizontal="center"/>
    </xf>
    <xf numFmtId="0" fontId="49" fillId="0" borderId="0" xfId="0" applyFont="1" applyAlignment="1">
      <alignment horizontal="center" vertical="center"/>
    </xf>
    <xf numFmtId="37" fontId="51" fillId="0" borderId="16" xfId="0" applyNumberFormat="1" applyFont="1" applyBorder="1" applyAlignment="1" applyProtection="1">
      <alignment horizontal="center"/>
    </xf>
    <xf numFmtId="0" fontId="48" fillId="0" borderId="10" xfId="0" applyFont="1" applyBorder="1" applyAlignment="1" applyProtection="1">
      <alignment horizontal="center"/>
    </xf>
    <xf numFmtId="0" fontId="51" fillId="0" borderId="50" xfId="0" applyFont="1" applyBorder="1" applyAlignment="1" applyProtection="1">
      <alignment horizontal="center"/>
    </xf>
    <xf numFmtId="37" fontId="51" fillId="0" borderId="50" xfId="0" applyNumberFormat="1" applyFont="1" applyBorder="1" applyAlignment="1" applyProtection="1">
      <alignment horizontal="center"/>
    </xf>
    <xf numFmtId="0" fontId="51" fillId="0" borderId="50" xfId="0" applyFont="1" applyBorder="1" applyAlignment="1" applyProtection="1">
      <alignment horizontal="center" vertical="center"/>
    </xf>
    <xf numFmtId="37" fontId="27" fillId="36" borderId="10" xfId="53" applyNumberFormat="1" applyFont="1" applyFill="1" applyBorder="1" applyAlignment="1" applyProtection="1">
      <alignment horizontal="center" vertical="center"/>
    </xf>
    <xf numFmtId="0" fontId="38" fillId="0" borderId="13" xfId="0" applyFont="1" applyBorder="1" applyAlignment="1" applyProtection="1">
      <alignment horizontal="center"/>
    </xf>
    <xf numFmtId="164" fontId="33" fillId="0" borderId="36" xfId="53" applyNumberFormat="1" applyFont="1" applyBorder="1" applyAlignment="1" applyProtection="1">
      <alignment horizontal="center" vertical="center" wrapText="1"/>
    </xf>
    <xf numFmtId="37" fontId="33" fillId="0" borderId="0" xfId="53" applyNumberFormat="1" applyFont="1" applyFill="1" applyBorder="1" applyAlignment="1" applyProtection="1">
      <alignment horizontal="left" vertical="center"/>
    </xf>
    <xf numFmtId="37" fontId="33" fillId="0" borderId="50" xfId="53" applyNumberFormat="1" applyFont="1" applyFill="1" applyBorder="1" applyAlignment="1" applyProtection="1">
      <alignment horizontal="left" vertical="center"/>
    </xf>
    <xf numFmtId="37" fontId="33" fillId="0" borderId="38" xfId="53" applyNumberFormat="1" applyFont="1" applyFill="1" applyBorder="1" applyAlignment="1" applyProtection="1">
      <alignment horizontal="left" vertical="center"/>
    </xf>
    <xf numFmtId="0" fontId="54" fillId="0" borderId="0" xfId="0" applyNumberFormat="1" applyFont="1" applyBorder="1" applyAlignment="1" applyProtection="1">
      <alignment horizontal="left" vertical="center"/>
    </xf>
    <xf numFmtId="0" fontId="40" fillId="0" borderId="0" xfId="53" applyFont="1" applyBorder="1" applyAlignment="1" applyProtection="1">
      <alignment horizontal="left" vertical="center" wrapText="1"/>
    </xf>
    <xf numFmtId="0" fontId="0" fillId="0" borderId="0" xfId="0" applyAlignment="1" applyProtection="1">
      <alignment horizontal="left"/>
    </xf>
    <xf numFmtId="0" fontId="54" fillId="0" borderId="50" xfId="0" applyNumberFormat="1" applyFont="1" applyBorder="1" applyAlignment="1" applyProtection="1">
      <alignment horizontal="left" vertical="center"/>
    </xf>
    <xf numFmtId="49" fontId="54" fillId="0" borderId="50" xfId="0" applyNumberFormat="1" applyFont="1" applyBorder="1" applyAlignment="1" applyProtection="1">
      <alignment horizontal="left" vertical="center"/>
    </xf>
    <xf numFmtId="49" fontId="54" fillId="0" borderId="33" xfId="0" applyNumberFormat="1" applyFont="1" applyBorder="1" applyAlignment="1" applyProtection="1">
      <alignment horizontal="left" vertical="center"/>
    </xf>
    <xf numFmtId="0" fontId="27" fillId="0" borderId="0" xfId="53" applyFont="1" applyFill="1" applyBorder="1" applyAlignment="1" applyProtection="1">
      <alignment horizontal="left" vertical="center"/>
    </xf>
    <xf numFmtId="0" fontId="28" fillId="0" borderId="12" xfId="53" applyFont="1" applyBorder="1" applyAlignment="1" applyProtection="1">
      <alignment wrapText="1"/>
    </xf>
    <xf numFmtId="0" fontId="54" fillId="25" borderId="34" xfId="0" applyFont="1" applyFill="1" applyBorder="1" applyAlignment="1" applyProtection="1">
      <alignment horizontal="center" vertical="center"/>
    </xf>
    <xf numFmtId="0" fontId="53" fillId="0" borderId="0" xfId="0" applyFont="1" applyAlignment="1">
      <alignment horizontal="center"/>
    </xf>
    <xf numFmtId="0" fontId="53" fillId="0" borderId="0" xfId="0" applyFont="1"/>
    <xf numFmtId="164" fontId="27" fillId="0" borderId="10" xfId="53" applyNumberFormat="1" applyFont="1" applyBorder="1" applyAlignment="1" applyProtection="1">
      <alignment horizontal="right" vertical="center" wrapText="1"/>
      <protection locked="0"/>
    </xf>
    <xf numFmtId="0" fontId="61" fillId="0" borderId="10" xfId="55" applyFont="1" applyFill="1" applyBorder="1" applyAlignment="1" applyProtection="1">
      <alignment horizontal="right" textRotation="90"/>
      <protection locked="0"/>
    </xf>
    <xf numFmtId="0" fontId="25" fillId="0" borderId="11" xfId="55" applyFont="1" applyFill="1" applyBorder="1" applyAlignment="1" applyProtection="1">
      <alignment horizontal="center"/>
      <protection locked="0"/>
    </xf>
    <xf numFmtId="0" fontId="47" fillId="0" borderId="44" xfId="0" applyFont="1" applyBorder="1" applyAlignment="1" applyProtection="1">
      <alignment vertical="top" wrapText="1"/>
    </xf>
    <xf numFmtId="0" fontId="62" fillId="34" borderId="11" xfId="55" applyFont="1" applyFill="1" applyBorder="1" applyAlignment="1" applyProtection="1">
      <alignment horizontal="right" textRotation="90"/>
      <protection locked="0"/>
    </xf>
    <xf numFmtId="0" fontId="62" fillId="34" borderId="10" xfId="55" applyFont="1" applyFill="1" applyBorder="1" applyAlignment="1" applyProtection="1">
      <alignment horizontal="right" textRotation="90"/>
      <protection locked="0"/>
    </xf>
    <xf numFmtId="49" fontId="23" fillId="0" borderId="45" xfId="55" applyNumberFormat="1" applyFont="1" applyFill="1" applyBorder="1" applyAlignment="1" applyProtection="1">
      <alignment horizontal="right" vertical="center" indent="3"/>
    </xf>
    <xf numFmtId="0" fontId="49" fillId="0" borderId="51" xfId="0" applyFont="1" applyBorder="1" applyAlignment="1">
      <alignment horizontal="center" vertical="center"/>
    </xf>
    <xf numFmtId="0" fontId="60" fillId="0" borderId="52" xfId="0" applyFont="1" applyFill="1" applyBorder="1" applyAlignment="1" applyProtection="1">
      <alignment horizontal="right" vertical="center" indent="3"/>
    </xf>
    <xf numFmtId="164" fontId="49" fillId="0" borderId="53" xfId="0" applyNumberFormat="1" applyFont="1" applyBorder="1" applyAlignment="1">
      <alignment horizontal="center" vertical="center"/>
    </xf>
    <xf numFmtId="49" fontId="23" fillId="0" borderId="40" xfId="55" applyNumberFormat="1" applyFont="1" applyFill="1" applyBorder="1" applyAlignment="1" applyProtection="1">
      <alignment horizontal="right" vertical="center" indent="3"/>
    </xf>
    <xf numFmtId="164" fontId="49" fillId="0" borderId="54" xfId="0" applyNumberFormat="1" applyFont="1" applyBorder="1" applyAlignment="1">
      <alignment horizontal="center" vertical="center"/>
    </xf>
    <xf numFmtId="0" fontId="49" fillId="37" borderId="16" xfId="0" applyFont="1" applyFill="1" applyBorder="1" applyProtection="1"/>
    <xf numFmtId="0" fontId="0"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xf>
    <xf numFmtId="0" fontId="0" fillId="0" borderId="0" xfId="0" applyAlignment="1"/>
    <xf numFmtId="0" fontId="67" fillId="0" borderId="0" xfId="0" applyFont="1" applyAlignment="1">
      <alignment vertical="center"/>
    </xf>
    <xf numFmtId="0" fontId="67" fillId="0" borderId="0" xfId="0" applyFont="1" applyBorder="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2" fillId="0" borderId="0" xfId="0" applyFont="1" applyAlignment="1">
      <alignment horizontal="center" vertical="center"/>
    </xf>
    <xf numFmtId="0" fontId="74" fillId="0" borderId="0" xfId="0" applyFont="1" applyAlignment="1">
      <alignment vertical="center" wrapText="1"/>
    </xf>
    <xf numFmtId="0" fontId="72" fillId="0" borderId="0" xfId="0" applyFont="1" applyAlignment="1">
      <alignment vertical="top" wrapText="1"/>
    </xf>
    <xf numFmtId="0" fontId="0" fillId="0" borderId="0" xfId="0" applyFont="1" applyBorder="1" applyAlignment="1">
      <alignment vertical="center"/>
    </xf>
    <xf numFmtId="0" fontId="73" fillId="0" borderId="0" xfId="0" applyFont="1" applyAlignment="1">
      <alignment horizontal="center"/>
    </xf>
    <xf numFmtId="0" fontId="0" fillId="0" borderId="0" xfId="0" applyFont="1" applyAlignment="1">
      <alignment horizontal="center" vertical="center"/>
    </xf>
    <xf numFmtId="0" fontId="72" fillId="0" borderId="0" xfId="0" applyFont="1" applyBorder="1" applyAlignment="1">
      <alignment horizontal="center" vertical="center"/>
    </xf>
    <xf numFmtId="0" fontId="72" fillId="0" borderId="0" xfId="0" applyFont="1" applyAlignment="1">
      <alignment horizontal="left" vertical="center" wrapText="1"/>
    </xf>
    <xf numFmtId="0" fontId="74" fillId="0" borderId="0" xfId="0" applyFont="1" applyAlignment="1">
      <alignment horizontal="center" vertical="center" wrapText="1"/>
    </xf>
    <xf numFmtId="0" fontId="0" fillId="0" borderId="0" xfId="0" applyAlignment="1">
      <alignment horizontal="left" vertical="center" wrapText="1"/>
    </xf>
    <xf numFmtId="0" fontId="72" fillId="0" borderId="0" xfId="0" applyFont="1" applyAlignment="1">
      <alignment horizontal="left" vertical="center"/>
    </xf>
    <xf numFmtId="0" fontId="0" fillId="0" borderId="0" xfId="0" applyFont="1" applyAlignment="1">
      <alignment horizontal="left" vertical="center"/>
    </xf>
    <xf numFmtId="0" fontId="53" fillId="0" borderId="0" xfId="0" applyFont="1" applyAlignment="1">
      <alignment horizontal="center"/>
    </xf>
    <xf numFmtId="0" fontId="72" fillId="0" borderId="0" xfId="0" applyFont="1" applyAlignment="1">
      <alignment horizontal="center" vertical="center"/>
    </xf>
    <xf numFmtId="0" fontId="0" fillId="0" borderId="0" xfId="0" applyFont="1" applyAlignment="1">
      <alignment horizontal="center" vertical="center"/>
    </xf>
    <xf numFmtId="0" fontId="72" fillId="0" borderId="0" xfId="0" applyFont="1" applyBorder="1" applyAlignment="1">
      <alignment horizontal="left" vertical="center" wrapText="1"/>
    </xf>
    <xf numFmtId="0" fontId="72" fillId="0" borderId="0" xfId="0" applyFont="1" applyBorder="1" applyAlignment="1">
      <alignment horizontal="left" vertical="center"/>
    </xf>
    <xf numFmtId="0" fontId="68" fillId="0" borderId="0" xfId="0" applyFont="1" applyAlignment="1">
      <alignment horizontal="left" vertical="center" wrapText="1"/>
    </xf>
    <xf numFmtId="0" fontId="75" fillId="0" borderId="0" xfId="0" applyFont="1" applyAlignment="1">
      <alignment horizontal="center" vertical="center"/>
    </xf>
    <xf numFmtId="0" fontId="80" fillId="0" borderId="0" xfId="0" applyFont="1" applyAlignment="1">
      <alignment horizontal="center" vertical="center"/>
    </xf>
    <xf numFmtId="0" fontId="72" fillId="0" borderId="0" xfId="0" applyFont="1" applyAlignment="1">
      <alignment horizontal="center" vertical="center" wrapText="1"/>
    </xf>
    <xf numFmtId="0" fontId="0" fillId="0" borderId="0" xfId="0" applyFont="1" applyAlignment="1">
      <alignment horizontal="center" vertical="center" wrapText="1"/>
    </xf>
    <xf numFmtId="0" fontId="67" fillId="0" borderId="0" xfId="0" applyFont="1" applyAlignment="1">
      <alignment horizontal="center" vertical="center"/>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left" vertical="center" wrapText="1"/>
    </xf>
    <xf numFmtId="0" fontId="67" fillId="0" borderId="0" xfId="0" applyFont="1" applyAlignment="1">
      <alignment horizontal="left" vertical="center"/>
    </xf>
    <xf numFmtId="0" fontId="48" fillId="0" borderId="0" xfId="0" applyFont="1" applyAlignment="1">
      <alignment horizontal="left" vertical="center" wrapText="1"/>
    </xf>
    <xf numFmtId="0" fontId="77" fillId="0" borderId="0" xfId="53" applyFont="1" applyBorder="1" applyAlignment="1" applyProtection="1">
      <alignment horizontal="left" wrapText="1"/>
    </xf>
    <xf numFmtId="0" fontId="70" fillId="0" borderId="0" xfId="53" applyFont="1" applyBorder="1" applyAlignment="1" applyProtection="1">
      <alignment horizontal="left" wrapText="1"/>
    </xf>
    <xf numFmtId="0" fontId="59" fillId="25" borderId="14" xfId="53" applyFont="1" applyFill="1" applyBorder="1" applyAlignment="1" applyProtection="1">
      <alignment horizontal="center" vertical="center"/>
    </xf>
    <xf numFmtId="0" fontId="59" fillId="25" borderId="0" xfId="53" applyFont="1" applyFill="1" applyBorder="1" applyAlignment="1" applyProtection="1">
      <alignment horizontal="center" vertical="center"/>
    </xf>
    <xf numFmtId="0" fontId="73" fillId="0" borderId="0" xfId="0" applyFont="1" applyAlignment="1">
      <alignment horizontal="center"/>
    </xf>
    <xf numFmtId="0" fontId="74" fillId="0" borderId="0" xfId="0" applyFont="1" applyAlignment="1">
      <alignment horizontal="left" vertical="center" wrapText="1"/>
    </xf>
    <xf numFmtId="0" fontId="54" fillId="0" borderId="0" xfId="0" applyFont="1" applyAlignment="1">
      <alignment horizontal="left" vertical="center" wrapText="1"/>
    </xf>
    <xf numFmtId="0" fontId="74" fillId="0" borderId="0" xfId="0" applyFont="1" applyAlignment="1">
      <alignment horizontal="left" wrapText="1"/>
    </xf>
    <xf numFmtId="0" fontId="52" fillId="0" borderId="0" xfId="0" applyFont="1" applyAlignment="1">
      <alignment horizontal="left" wrapText="1"/>
    </xf>
    <xf numFmtId="0" fontId="56" fillId="0" borderId="0" xfId="0" applyFont="1" applyAlignment="1">
      <alignment horizontal="center" wrapText="1"/>
    </xf>
    <xf numFmtId="6" fontId="49" fillId="0" borderId="0" xfId="0" applyNumberFormat="1" applyFont="1" applyFill="1" applyAlignment="1" applyProtection="1">
      <alignment horizontal="center" vertical="center"/>
    </xf>
    <xf numFmtId="0" fontId="49" fillId="0" borderId="0" xfId="0" applyFont="1" applyFill="1" applyAlignment="1" applyProtection="1">
      <alignment horizontal="center" vertical="center"/>
    </xf>
    <xf numFmtId="164" fontId="49" fillId="0" borderId="0" xfId="0" applyNumberFormat="1" applyFont="1" applyFill="1" applyAlignment="1" applyProtection="1">
      <alignment horizontal="center" vertical="center"/>
    </xf>
    <xf numFmtId="164" fontId="49" fillId="0" borderId="38" xfId="0" applyNumberFormat="1" applyFont="1" applyFill="1" applyBorder="1" applyAlignment="1" applyProtection="1">
      <alignment horizontal="center" vertical="center"/>
    </xf>
    <xf numFmtId="0" fontId="49" fillId="0" borderId="0" xfId="0" applyFont="1" applyFill="1" applyAlignment="1" applyProtection="1">
      <alignment horizontal="center" vertical="center"/>
      <protection locked="0"/>
    </xf>
    <xf numFmtId="0" fontId="49" fillId="0" borderId="39"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38" xfId="0"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wrapText="1"/>
    </xf>
    <xf numFmtId="0" fontId="27" fillId="0" borderId="38" xfId="55" applyFont="1" applyFill="1" applyBorder="1" applyAlignment="1" applyProtection="1">
      <alignment horizontal="center" vertical="center" wrapText="1"/>
    </xf>
    <xf numFmtId="0" fontId="55" fillId="32" borderId="0" xfId="55" applyFont="1" applyFill="1" applyBorder="1" applyAlignment="1" applyProtection="1">
      <alignment horizontal="center" vertical="center"/>
    </xf>
    <xf numFmtId="0" fontId="55" fillId="33" borderId="0" xfId="55" applyFont="1" applyFill="1" applyBorder="1" applyAlignment="1" applyProtection="1">
      <alignment horizontal="center" vertical="center"/>
    </xf>
    <xf numFmtId="0" fontId="55" fillId="28" borderId="0" xfId="55" applyFont="1" applyFill="1" applyBorder="1" applyAlignment="1" applyProtection="1">
      <alignment horizontal="center" vertical="center"/>
    </xf>
    <xf numFmtId="0" fontId="55" fillId="30" borderId="0" xfId="55" applyFont="1" applyFill="1" applyBorder="1" applyAlignment="1" applyProtection="1">
      <alignment horizontal="center" vertical="center"/>
    </xf>
    <xf numFmtId="0" fontId="55" fillId="31" borderId="0" xfId="55" applyFont="1" applyFill="1" applyBorder="1" applyAlignment="1" applyProtection="1">
      <alignment horizontal="center" vertical="center"/>
    </xf>
    <xf numFmtId="0" fontId="55" fillId="29" borderId="0" xfId="55" applyFont="1" applyFill="1" applyBorder="1" applyAlignment="1" applyProtection="1">
      <alignment horizontal="center" vertical="center"/>
    </xf>
    <xf numFmtId="0" fontId="55" fillId="27" borderId="0" xfId="55" applyFont="1" applyFill="1" applyBorder="1" applyAlignment="1" applyProtection="1">
      <alignment horizontal="center" vertical="center"/>
    </xf>
    <xf numFmtId="0" fontId="55" fillId="29" borderId="0" xfId="55" applyFont="1" applyFill="1" applyBorder="1" applyAlignment="1" applyProtection="1">
      <alignment horizontal="center" vertical="center" wrapText="1"/>
    </xf>
    <xf numFmtId="0" fontId="56" fillId="0" borderId="41" xfId="0" applyFont="1" applyBorder="1" applyAlignment="1" applyProtection="1">
      <alignment horizontal="center" vertical="center" wrapText="1"/>
    </xf>
    <xf numFmtId="0" fontId="56" fillId="0" borderId="42" xfId="0" applyFont="1" applyBorder="1" applyAlignment="1" applyProtection="1">
      <alignment horizontal="center" vertical="center" wrapText="1"/>
    </xf>
    <xf numFmtId="0" fontId="56" fillId="0" borderId="43" xfId="0" applyFont="1" applyBorder="1" applyAlignment="1" applyProtection="1">
      <alignment horizontal="center" vertical="center" wrapText="1"/>
    </xf>
    <xf numFmtId="0" fontId="52" fillId="0" borderId="39" xfId="0" applyFont="1" applyBorder="1" applyAlignment="1" applyProtection="1">
      <alignment horizontal="left" vertical="center" wrapText="1" indent="1"/>
    </xf>
    <xf numFmtId="0" fontId="52" fillId="0" borderId="33" xfId="0" applyFont="1" applyBorder="1" applyAlignment="1" applyProtection="1">
      <alignment horizontal="left" vertical="center" wrapText="1" indent="1"/>
    </xf>
    <xf numFmtId="0" fontId="33" fillId="0" borderId="35" xfId="53" applyFont="1" applyFill="1" applyBorder="1" applyAlignment="1" applyProtection="1">
      <alignment horizontal="center" wrapText="1"/>
    </xf>
    <xf numFmtId="0" fontId="33" fillId="0" borderId="34" xfId="53" applyFont="1" applyFill="1" applyBorder="1" applyAlignment="1" applyProtection="1">
      <alignment horizontal="center" wrapText="1"/>
    </xf>
    <xf numFmtId="0" fontId="33" fillId="0" borderId="13" xfId="53" applyFont="1" applyFill="1" applyBorder="1" applyAlignment="1" applyProtection="1">
      <alignment horizontal="center" wrapText="1"/>
    </xf>
    <xf numFmtId="0" fontId="28" fillId="0" borderId="12" xfId="53" applyFont="1" applyBorder="1" applyAlignment="1" applyProtection="1">
      <alignment horizontal="left" wrapText="1"/>
    </xf>
    <xf numFmtId="0" fontId="57" fillId="0" borderId="12" xfId="53" applyFont="1" applyBorder="1" applyAlignment="1" applyProtection="1">
      <alignment horizontal="center" vertical="center" wrapText="1"/>
    </xf>
    <xf numFmtId="0" fontId="0" fillId="0" borderId="44" xfId="0" applyBorder="1" applyAlignment="1" applyProtection="1">
      <alignment horizontal="center"/>
    </xf>
    <xf numFmtId="164" fontId="43" fillId="0" borderId="45" xfId="53" applyNumberFormat="1" applyFont="1" applyBorder="1" applyAlignment="1" applyProtection="1">
      <alignment horizontal="center" vertical="center" wrapText="1"/>
    </xf>
    <xf numFmtId="164" fontId="43" fillId="0" borderId="46" xfId="53" applyNumberFormat="1" applyFont="1" applyBorder="1" applyAlignment="1" applyProtection="1">
      <alignment horizontal="center" vertical="center" wrapText="1"/>
    </xf>
    <xf numFmtId="164" fontId="54" fillId="0" borderId="40" xfId="0" applyNumberFormat="1" applyFont="1" applyBorder="1" applyAlignment="1" applyProtection="1">
      <alignment horizontal="center" vertical="center"/>
    </xf>
    <xf numFmtId="164" fontId="54" fillId="0" borderId="47" xfId="0" applyNumberFormat="1" applyFont="1" applyBorder="1" applyAlignment="1" applyProtection="1">
      <alignment horizontal="center" vertical="center"/>
    </xf>
    <xf numFmtId="0" fontId="52" fillId="0" borderId="36" xfId="0" applyFont="1" applyBorder="1" applyAlignment="1" applyProtection="1">
      <alignment horizontal="center" vertical="center" wrapText="1"/>
    </xf>
    <xf numFmtId="0" fontId="52" fillId="0" borderId="27" xfId="0" applyFont="1" applyBorder="1" applyAlignment="1" applyProtection="1">
      <alignment horizontal="center" vertical="center" wrapText="1"/>
    </xf>
    <xf numFmtId="0" fontId="58" fillId="0" borderId="45" xfId="0" applyFont="1" applyBorder="1" applyAlignment="1" applyProtection="1">
      <alignment horizontal="center" vertical="center"/>
    </xf>
    <xf numFmtId="0" fontId="53" fillId="0" borderId="44" xfId="0" applyFont="1" applyBorder="1" applyProtection="1"/>
    <xf numFmtId="0" fontId="53" fillId="0" borderId="37" xfId="0" applyFont="1" applyBorder="1" applyProtection="1"/>
    <xf numFmtId="0" fontId="67" fillId="0" borderId="13" xfId="0" applyFont="1" applyBorder="1" applyAlignment="1" applyProtection="1">
      <alignment horizontal="center" vertical="center"/>
    </xf>
    <xf numFmtId="0" fontId="67" fillId="0" borderId="10" xfId="0" applyFont="1" applyBorder="1" applyAlignment="1" applyProtection="1">
      <alignment horizontal="center" vertical="center"/>
    </xf>
    <xf numFmtId="0" fontId="67" fillId="0" borderId="35" xfId="0" applyFont="1" applyBorder="1" applyAlignment="1" applyProtection="1">
      <alignment horizontal="center" vertical="center"/>
    </xf>
    <xf numFmtId="0" fontId="40" fillId="0" borderId="48" xfId="53" applyFont="1" applyBorder="1" applyAlignment="1" applyProtection="1">
      <alignment horizontal="center" vertical="center" wrapText="1"/>
    </xf>
    <xf numFmtId="0" fontId="40" fillId="0" borderId="33" xfId="53" applyFont="1" applyBorder="1" applyAlignment="1" applyProtection="1">
      <alignment horizontal="center" vertical="center" wrapText="1"/>
    </xf>
    <xf numFmtId="0" fontId="40" fillId="0" borderId="14" xfId="53" applyFont="1" applyBorder="1" applyAlignment="1" applyProtection="1">
      <alignment horizontal="center" vertical="center" wrapText="1"/>
    </xf>
    <xf numFmtId="0" fontId="40" fillId="0" borderId="38" xfId="53" applyFont="1" applyBorder="1" applyAlignment="1" applyProtection="1">
      <alignment horizontal="center" vertical="center" wrapText="1"/>
    </xf>
    <xf numFmtId="0" fontId="40" fillId="0" borderId="36" xfId="53" applyFont="1" applyBorder="1" applyAlignment="1" applyProtection="1">
      <alignment horizontal="center" vertical="center" wrapText="1"/>
    </xf>
    <xf numFmtId="0" fontId="40" fillId="0" borderId="27" xfId="53" applyFont="1" applyBorder="1" applyAlignment="1" applyProtection="1">
      <alignment horizontal="center" vertical="center" wrapText="1"/>
    </xf>
    <xf numFmtId="0" fontId="33" fillId="0" borderId="10" xfId="53" applyFont="1" applyBorder="1" applyAlignment="1" applyProtection="1">
      <alignment horizontal="center" vertical="center" wrapText="1"/>
    </xf>
    <xf numFmtId="166" fontId="38" fillId="0" borderId="10" xfId="53" applyNumberFormat="1" applyFont="1" applyBorder="1" applyAlignment="1" applyProtection="1">
      <alignment horizontal="center" vertical="center"/>
    </xf>
    <xf numFmtId="49" fontId="54" fillId="0" borderId="35" xfId="0" applyNumberFormat="1" applyFont="1" applyBorder="1" applyAlignment="1" applyProtection="1">
      <alignment horizontal="left" vertical="center"/>
    </xf>
    <xf numFmtId="0" fontId="54" fillId="0" borderId="34" xfId="0" applyNumberFormat="1" applyFont="1" applyBorder="1" applyAlignment="1" applyProtection="1">
      <alignment horizontal="left" vertical="center"/>
    </xf>
    <xf numFmtId="0" fontId="54" fillId="0" borderId="13" xfId="0" applyNumberFormat="1" applyFont="1" applyBorder="1" applyAlignment="1" applyProtection="1">
      <alignment horizontal="left" vertical="center"/>
    </xf>
    <xf numFmtId="0" fontId="52" fillId="0" borderId="48" xfId="0" applyFont="1" applyBorder="1" applyAlignment="1" applyProtection="1">
      <alignment horizontal="center" vertical="center" wrapText="1"/>
    </xf>
    <xf numFmtId="0" fontId="52" fillId="0" borderId="39" xfId="0" applyFont="1" applyBorder="1" applyAlignment="1" applyProtection="1">
      <alignment horizontal="center" vertical="center" wrapText="1"/>
    </xf>
    <xf numFmtId="0" fontId="52" fillId="0" borderId="33" xfId="0" applyFont="1" applyBorder="1" applyAlignment="1" applyProtection="1">
      <alignment horizontal="center" vertical="center" wrapText="1"/>
    </xf>
    <xf numFmtId="0" fontId="52" fillId="0" borderId="14"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52" fillId="0" borderId="38" xfId="0" applyFont="1" applyBorder="1" applyAlignment="1" applyProtection="1">
      <alignment horizontal="center" vertical="center" wrapText="1"/>
    </xf>
    <xf numFmtId="0" fontId="52" fillId="0" borderId="12" xfId="0" applyFont="1" applyBorder="1" applyAlignment="1" applyProtection="1">
      <alignment horizontal="center" vertical="center" wrapText="1"/>
    </xf>
    <xf numFmtId="49" fontId="54" fillId="0" borderId="34" xfId="0" applyNumberFormat="1" applyFont="1" applyBorder="1" applyAlignment="1" applyProtection="1">
      <alignment horizontal="left" vertical="center"/>
    </xf>
    <xf numFmtId="49" fontId="54" fillId="0" borderId="13" xfId="0" applyNumberFormat="1" applyFont="1" applyBorder="1" applyAlignment="1" applyProtection="1">
      <alignment horizontal="left" vertical="center"/>
    </xf>
    <xf numFmtId="49" fontId="33" fillId="0" borderId="10" xfId="53" applyNumberFormat="1" applyFont="1" applyBorder="1" applyAlignment="1" applyProtection="1">
      <alignment horizontal="center" vertical="center" wrapText="1"/>
    </xf>
    <xf numFmtId="164" fontId="33" fillId="0" borderId="10" xfId="53" applyNumberFormat="1" applyFont="1" applyBorder="1" applyAlignment="1" applyProtection="1">
      <alignment horizontal="center" vertical="center" wrapText="1"/>
    </xf>
    <xf numFmtId="0" fontId="33" fillId="0" borderId="11" xfId="53" applyFont="1" applyBorder="1" applyAlignment="1" applyProtection="1">
      <alignment horizontal="center" vertical="center" wrapText="1"/>
    </xf>
    <xf numFmtId="164" fontId="38" fillId="0" borderId="10" xfId="53" applyNumberFormat="1" applyFont="1" applyBorder="1" applyAlignment="1" applyProtection="1">
      <alignment horizontal="center" vertical="center"/>
    </xf>
    <xf numFmtId="164" fontId="54" fillId="0" borderId="10" xfId="0" applyNumberFormat="1" applyFont="1" applyBorder="1" applyAlignment="1" applyProtection="1">
      <alignment horizontal="center" vertical="center"/>
    </xf>
    <xf numFmtId="166" fontId="38" fillId="0" borderId="11" xfId="53" applyNumberFormat="1" applyFont="1" applyBorder="1" applyAlignment="1" applyProtection="1">
      <alignment horizontal="center" vertical="center"/>
    </xf>
    <xf numFmtId="3" fontId="38" fillId="0" borderId="10" xfId="53" applyNumberFormat="1" applyFont="1" applyBorder="1" applyAlignment="1" applyProtection="1">
      <alignment horizontal="center" vertical="center"/>
    </xf>
    <xf numFmtId="0" fontId="28" fillId="0" borderId="12" xfId="53" applyFont="1" applyBorder="1" applyAlignment="1" applyProtection="1">
      <alignment horizontal="left" wrapText="1" indent="1"/>
    </xf>
    <xf numFmtId="0" fontId="52" fillId="0" borderId="39" xfId="0" applyFont="1" applyBorder="1" applyAlignment="1" applyProtection="1">
      <alignment horizontal="center" vertical="center"/>
    </xf>
    <xf numFmtId="0" fontId="66" fillId="25" borderId="35" xfId="53" applyFont="1" applyFill="1" applyBorder="1" applyAlignment="1" applyProtection="1">
      <alignment horizontal="center" vertical="center"/>
    </xf>
    <xf numFmtId="0" fontId="66" fillId="25" borderId="34" xfId="53" applyFont="1" applyFill="1" applyBorder="1" applyAlignment="1" applyProtection="1">
      <alignment horizontal="center" vertical="center"/>
    </xf>
    <xf numFmtId="0" fontId="66" fillId="25" borderId="13" xfId="53" applyFont="1" applyFill="1" applyBorder="1" applyAlignment="1" applyProtection="1">
      <alignment horizontal="center" vertical="center"/>
    </xf>
    <xf numFmtId="0" fontId="54" fillId="25" borderId="35" xfId="0" applyFont="1" applyFill="1" applyBorder="1" applyAlignment="1" applyProtection="1">
      <alignment horizontal="center" vertical="center"/>
    </xf>
    <xf numFmtId="0" fontId="54" fillId="25" borderId="34" xfId="0" applyFont="1" applyFill="1" applyBorder="1" applyAlignment="1" applyProtection="1">
      <alignment horizontal="center" vertical="center"/>
    </xf>
    <xf numFmtId="0" fontId="54" fillId="25" borderId="13" xfId="0" applyFont="1" applyFill="1" applyBorder="1" applyAlignment="1" applyProtection="1">
      <alignment horizontal="center" vertical="center"/>
    </xf>
    <xf numFmtId="0" fontId="59" fillId="25" borderId="10" xfId="53" applyFont="1" applyFill="1" applyBorder="1" applyAlignment="1" applyProtection="1">
      <alignment horizontal="center" vertical="center"/>
    </xf>
    <xf numFmtId="0" fontId="0" fillId="0" borderId="48" xfId="0" applyFont="1" applyBorder="1" applyAlignment="1" applyProtection="1">
      <alignment horizontal="left" vertical="center" wrapText="1" indent="2"/>
    </xf>
    <xf numFmtId="0" fontId="0" fillId="0" borderId="39" xfId="0" applyFont="1" applyBorder="1" applyAlignment="1" applyProtection="1">
      <alignment horizontal="left" vertical="center" wrapText="1" indent="2"/>
    </xf>
    <xf numFmtId="0" fontId="0" fillId="0" borderId="14" xfId="0" applyFont="1" applyBorder="1" applyAlignment="1" applyProtection="1">
      <alignment horizontal="left" vertical="center" wrapText="1" indent="2"/>
    </xf>
    <xf numFmtId="0" fontId="0" fillId="0" borderId="0" xfId="0" applyFont="1" applyAlignment="1" applyProtection="1">
      <alignment horizontal="left" vertical="center" wrapText="1" indent="2"/>
    </xf>
    <xf numFmtId="0" fontId="0" fillId="0" borderId="0" xfId="0" applyFont="1" applyAlignment="1" applyProtection="1">
      <alignment horizontal="left" wrapText="1" indent="1"/>
    </xf>
    <xf numFmtId="0" fontId="0" fillId="0" borderId="38" xfId="0" applyFont="1" applyBorder="1" applyAlignment="1" applyProtection="1">
      <alignment horizontal="left" wrapText="1" indent="1"/>
    </xf>
    <xf numFmtId="49" fontId="27" fillId="0" borderId="48" xfId="53" applyNumberFormat="1" applyFont="1" applyFill="1" applyBorder="1" applyAlignment="1" applyProtection="1">
      <alignment horizontal="right" vertical="center" indent="1"/>
    </xf>
    <xf numFmtId="0" fontId="27" fillId="0" borderId="33" xfId="53" applyNumberFormat="1" applyFont="1" applyFill="1" applyBorder="1" applyAlignment="1" applyProtection="1">
      <alignment horizontal="right" vertical="center" indent="1"/>
    </xf>
    <xf numFmtId="0" fontId="27" fillId="0" borderId="36" xfId="53" applyNumberFormat="1" applyFont="1" applyFill="1" applyBorder="1" applyAlignment="1" applyProtection="1">
      <alignment horizontal="right" vertical="center" indent="1"/>
    </xf>
    <xf numFmtId="0" fontId="27" fillId="0" borderId="27" xfId="53" applyNumberFormat="1" applyFont="1" applyFill="1" applyBorder="1" applyAlignment="1" applyProtection="1">
      <alignment horizontal="right" vertical="center" indent="1"/>
    </xf>
    <xf numFmtId="49" fontId="25" fillId="0" borderId="35" xfId="53" applyNumberFormat="1" applyFont="1" applyFill="1" applyBorder="1" applyAlignment="1" applyProtection="1">
      <alignment horizontal="right" vertical="center" wrapText="1"/>
    </xf>
    <xf numFmtId="49" fontId="25" fillId="0" borderId="13" xfId="53" applyNumberFormat="1" applyFont="1" applyFill="1" applyBorder="1" applyAlignment="1" applyProtection="1">
      <alignment horizontal="right" vertical="center" wrapText="1"/>
    </xf>
    <xf numFmtId="37" fontId="24" fillId="0" borderId="36" xfId="53" applyNumberFormat="1" applyFont="1" applyFill="1" applyBorder="1" applyAlignment="1" applyProtection="1">
      <alignment horizontal="right" vertical="center"/>
    </xf>
    <xf numFmtId="37" fontId="24" fillId="0" borderId="27" xfId="53" applyNumberFormat="1" applyFont="1" applyFill="1" applyBorder="1" applyAlignment="1" applyProtection="1">
      <alignment horizontal="right" vertical="center"/>
    </xf>
    <xf numFmtId="0" fontId="27" fillId="0" borderId="10" xfId="53" applyFont="1" applyFill="1" applyBorder="1" applyAlignment="1" applyProtection="1">
      <alignment horizontal="center" vertical="center"/>
    </xf>
    <xf numFmtId="49" fontId="27" fillId="0" borderId="35" xfId="53" applyNumberFormat="1" applyFont="1" applyFill="1" applyBorder="1" applyAlignment="1" applyProtection="1">
      <alignment horizontal="right" vertical="center" indent="1"/>
    </xf>
    <xf numFmtId="0" fontId="27" fillId="0" borderId="13" xfId="53" applyNumberFormat="1" applyFont="1" applyFill="1" applyBorder="1" applyAlignment="1" applyProtection="1">
      <alignment horizontal="right" vertical="center" indent="1"/>
    </xf>
    <xf numFmtId="0" fontId="25" fillId="25" borderId="35" xfId="53" applyFont="1" applyFill="1" applyBorder="1" applyAlignment="1" applyProtection="1">
      <alignment horizontal="center" vertical="center"/>
    </xf>
    <xf numFmtId="0" fontId="25" fillId="25" borderId="13" xfId="53" applyFont="1" applyFill="1" applyBorder="1" applyAlignment="1" applyProtection="1">
      <alignment horizontal="center" vertical="center"/>
    </xf>
    <xf numFmtId="49" fontId="27" fillId="0" borderId="13" xfId="53" applyNumberFormat="1" applyFont="1" applyFill="1" applyBorder="1" applyAlignment="1" applyProtection="1">
      <alignment horizontal="right" vertical="center" indent="1"/>
    </xf>
    <xf numFmtId="0" fontId="52" fillId="0" borderId="34" xfId="0" applyFont="1" applyBorder="1" applyAlignment="1" applyProtection="1">
      <alignment horizontal="center" vertical="center"/>
    </xf>
    <xf numFmtId="164" fontId="27" fillId="0" borderId="10" xfId="55" applyNumberFormat="1" applyFont="1" applyFill="1" applyBorder="1" applyAlignment="1" applyProtection="1">
      <alignment horizontal="center" vertical="center"/>
    </xf>
    <xf numFmtId="0" fontId="45" fillId="0" borderId="42" xfId="0" applyFont="1" applyBorder="1" applyAlignment="1" applyProtection="1">
      <alignment horizontal="center" vertical="center"/>
      <protection hidden="1"/>
    </xf>
    <xf numFmtId="0" fontId="45" fillId="0" borderId="43" xfId="0" applyFont="1" applyBorder="1" applyAlignment="1" applyProtection="1">
      <alignment horizontal="center" vertical="center"/>
      <protection hidden="1"/>
    </xf>
    <xf numFmtId="0" fontId="45" fillId="0" borderId="49"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23"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24" xfId="0" applyFont="1" applyBorder="1" applyAlignment="1" applyProtection="1">
      <alignment horizontal="center" vertical="center"/>
      <protection hidden="1"/>
    </xf>
    <xf numFmtId="0" fontId="45" fillId="0" borderId="41" xfId="0" applyFont="1" applyBorder="1" applyAlignment="1" applyProtection="1">
      <alignment horizontal="center" vertical="center"/>
      <protection hidden="1"/>
    </xf>
    <xf numFmtId="49" fontId="22" fillId="0" borderId="0" xfId="55" applyNumberFormat="1" applyFont="1" applyFill="1" applyBorder="1" applyAlignment="1" applyProtection="1">
      <alignment horizontal="center" vertical="center" wrapText="1"/>
    </xf>
    <xf numFmtId="49" fontId="22" fillId="0" borderId="0" xfId="55" applyNumberFormat="1" applyFont="1" applyFill="1" applyBorder="1" applyAlignment="1" applyProtection="1">
      <alignment horizontal="center" vertical="center"/>
    </xf>
    <xf numFmtId="164" fontId="22" fillId="0" borderId="0" xfId="55" applyNumberFormat="1" applyFont="1" applyFill="1" applyBorder="1" applyAlignment="1" applyProtection="1">
      <alignment horizontal="center" vertical="center"/>
    </xf>
    <xf numFmtId="0" fontId="51" fillId="0" borderId="38" xfId="0" applyFont="1" applyBorder="1" applyAlignment="1">
      <alignment horizontal="center" vertical="center"/>
    </xf>
    <xf numFmtId="0" fontId="51" fillId="0" borderId="38" xfId="0" applyFont="1" applyFill="1" applyBorder="1" applyAlignment="1">
      <alignment horizontal="center" vertical="center" wrapText="1"/>
    </xf>
    <xf numFmtId="0" fontId="51" fillId="0" borderId="38" xfId="62" applyFont="1" applyFill="1" applyBorder="1" applyAlignment="1">
      <alignment horizontal="center" vertical="center" wrapText="1"/>
    </xf>
    <xf numFmtId="0" fontId="74" fillId="0" borderId="0" xfId="0" applyFont="1" applyBorder="1" applyAlignment="1">
      <alignment horizontal="left" vertical="center"/>
    </xf>
    <xf numFmtId="0" fontId="74" fillId="0" borderId="0" xfId="0" applyFont="1" applyBorder="1" applyAlignment="1">
      <alignment horizontal="left" vertical="center" wrapText="1"/>
    </xf>
    <xf numFmtId="0" fontId="67" fillId="0" borderId="0" xfId="0" applyFont="1" applyBorder="1" applyAlignment="1">
      <alignment horizontal="left" vertical="center" wrapText="1"/>
    </xf>
    <xf numFmtId="0" fontId="83" fillId="0" borderId="0" xfId="0" applyFont="1" applyBorder="1" applyAlignment="1">
      <alignment horizontal="left" vertical="center" wrapText="1"/>
    </xf>
    <xf numFmtId="0" fontId="71" fillId="0" borderId="0" xfId="0" applyFont="1" applyAlignment="1">
      <alignment horizontal="center" vertical="center" wrapText="1"/>
    </xf>
  </cellXfs>
  <cellStyles count="63">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urrency 2" xfId="40"/>
    <cellStyle name="Currency 2 2" xfId="41"/>
    <cellStyle name="Currency 3" xfId="42"/>
    <cellStyle name="Currency 3 2" xfId="43"/>
    <cellStyle name="Explanatory Text 2" xfId="44"/>
    <cellStyle name="Good" xfId="62" builtinId="26"/>
    <cellStyle name="Good 2" xfId="45"/>
    <cellStyle name="Heading 1 2" xfId="46"/>
    <cellStyle name="Heading 2 2" xfId="47"/>
    <cellStyle name="Heading 3 2" xfId="48"/>
    <cellStyle name="Heading 4 2" xfId="49"/>
    <cellStyle name="Input 2" xfId="50"/>
    <cellStyle name="Linked Cell 2" xfId="51"/>
    <cellStyle name="Neutral 2" xfId="52"/>
    <cellStyle name="Normal" xfId="0" builtinId="0"/>
    <cellStyle name="Normal 2" xfId="53"/>
    <cellStyle name="Normal 2 2" xfId="54"/>
    <cellStyle name="Normal 3" xfId="55"/>
    <cellStyle name="Note 2" xfId="56"/>
    <cellStyle name="Note 2 2" xfId="57"/>
    <cellStyle name="Output 2" xfId="58"/>
    <cellStyle name="Title 2" xfId="59"/>
    <cellStyle name="Total 2" xfId="60"/>
    <cellStyle name="Warning Text 2" xfId="61"/>
  </cellStyles>
  <dxfs count="30">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00B050"/>
      </font>
      <fill>
        <patternFill>
          <bgColor theme="6" tint="0.799981688894314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2912533</xdr:colOff>
      <xdr:row>0</xdr:row>
      <xdr:rowOff>0</xdr:rowOff>
    </xdr:from>
    <xdr:ext cx="1560739" cy="789578"/>
    <xdr:pic>
      <xdr:nvPicPr>
        <xdr:cNvPr id="6" name="Picture 3" descr="Sideways Logo-R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2783" y="0"/>
          <a:ext cx="1560739" cy="789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3050117</xdr:colOff>
      <xdr:row>39</xdr:row>
      <xdr:rowOff>476250</xdr:rowOff>
    </xdr:from>
    <xdr:ext cx="2461684" cy="1737170"/>
    <xdr:pic>
      <xdr:nvPicPr>
        <xdr:cNvPr id="8" name="Picture 7" descr="http://equalexchange.coop/sites/default/files/styles/one_third_content_width__wide/public/pre-pack-cost-580.png?itok=NwAY2sj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75200" y="26500667"/>
          <a:ext cx="2461684" cy="17371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2231574</xdr:colOff>
      <xdr:row>0</xdr:row>
      <xdr:rowOff>76200</xdr:rowOff>
    </xdr:from>
    <xdr:to>
      <xdr:col>5</xdr:col>
      <xdr:colOff>1632861</xdr:colOff>
      <xdr:row>0</xdr:row>
      <xdr:rowOff>1162050</xdr:rowOff>
    </xdr:to>
    <xdr:pic>
      <xdr:nvPicPr>
        <xdr:cNvPr id="1556" name="Picture 3" descr="Sideways Logo-Red.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3" y="76200"/>
          <a:ext cx="1959429"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150074</xdr:colOff>
      <xdr:row>0</xdr:row>
      <xdr:rowOff>76200</xdr:rowOff>
    </xdr:from>
    <xdr:to>
      <xdr:col>6</xdr:col>
      <xdr:colOff>1007324</xdr:colOff>
      <xdr:row>0</xdr:row>
      <xdr:rowOff>1162050</xdr:rowOff>
    </xdr:to>
    <xdr:pic>
      <xdr:nvPicPr>
        <xdr:cNvPr id="2" name="Picture 3" descr="Sideways Logo-Red.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2824" y="76200"/>
          <a:ext cx="1964531"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226219</xdr:colOff>
      <xdr:row>103</xdr:row>
      <xdr:rowOff>107157</xdr:rowOff>
    </xdr:from>
    <xdr:to>
      <xdr:col>6</xdr:col>
      <xdr:colOff>1023939</xdr:colOff>
      <xdr:row>114</xdr:row>
      <xdr:rowOff>95251</xdr:rowOff>
    </xdr:to>
    <xdr:pic>
      <xdr:nvPicPr>
        <xdr:cNvPr id="9" name="Picture 8"/>
        <xdr:cNvPicPr>
          <a:picLocks noChangeAspect="1"/>
        </xdr:cNvPicPr>
      </xdr:nvPicPr>
      <xdr:blipFill>
        <a:blip xmlns:r="http://schemas.openxmlformats.org/officeDocument/2006/relationships" r:embed="rId2"/>
        <a:stretch>
          <a:fillRect/>
        </a:stretch>
      </xdr:blipFill>
      <xdr:spPr>
        <a:xfrm>
          <a:off x="5917407" y="26800970"/>
          <a:ext cx="2976563" cy="22740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D45"/>
  <sheetViews>
    <sheetView showGridLines="0" tabSelected="1" zoomScale="90" zoomScaleNormal="90" workbookViewId="0">
      <selection activeCell="B47" sqref="B47"/>
    </sheetView>
  </sheetViews>
  <sheetFormatPr defaultRowHeight="14.25" x14ac:dyDescent="0.2"/>
  <cols>
    <col min="1" max="1" width="11.7109375" style="174" customWidth="1"/>
    <col min="2" max="2" width="14.140625" style="175" customWidth="1"/>
    <col min="3" max="3" width="46.5703125" style="175" customWidth="1"/>
    <col min="4" max="4" width="59.28515625" style="175" customWidth="1"/>
    <col min="5" max="16384" width="9.140625" style="175"/>
  </cols>
  <sheetData>
    <row r="1" spans="1:4" ht="92.25" customHeight="1" x14ac:dyDescent="0.5">
      <c r="A1" s="226" t="s">
        <v>279</v>
      </c>
      <c r="B1" s="227"/>
      <c r="C1" s="227"/>
      <c r="D1" s="227"/>
    </row>
    <row r="2" spans="1:4" ht="6.75" customHeight="1" x14ac:dyDescent="0.2">
      <c r="A2" s="228"/>
      <c r="B2" s="229"/>
      <c r="C2" s="229"/>
      <c r="D2" s="229"/>
    </row>
    <row r="3" spans="1:4" ht="20.25" customHeight="1" x14ac:dyDescent="0.25">
      <c r="A3" s="230" t="s">
        <v>252</v>
      </c>
      <c r="B3" s="230"/>
      <c r="C3" s="230"/>
      <c r="D3" s="230"/>
    </row>
    <row r="4" spans="1:4" ht="29.25" customHeight="1" x14ac:dyDescent="0.25">
      <c r="A4" s="202"/>
      <c r="B4" s="202"/>
      <c r="C4" s="202"/>
      <c r="D4" s="202"/>
    </row>
    <row r="5" spans="1:4" ht="39.950000000000003" customHeight="1" x14ac:dyDescent="0.2">
      <c r="A5" s="216" t="s">
        <v>278</v>
      </c>
      <c r="B5" s="222"/>
      <c r="C5" s="222"/>
      <c r="D5" s="222"/>
    </row>
    <row r="6" spans="1:4" ht="69.95" customHeight="1" x14ac:dyDescent="0.2">
      <c r="A6" s="231" t="s">
        <v>304</v>
      </c>
      <c r="B6" s="232"/>
      <c r="C6" s="232"/>
      <c r="D6" s="232"/>
    </row>
    <row r="7" spans="1:4" ht="60" customHeight="1" x14ac:dyDescent="0.25">
      <c r="A7" s="233" t="s">
        <v>305</v>
      </c>
      <c r="B7" s="234"/>
      <c r="C7" s="234"/>
      <c r="D7" s="234"/>
    </row>
    <row r="8" spans="1:4" ht="20.100000000000001" customHeight="1" x14ac:dyDescent="0.3">
      <c r="A8" s="235"/>
      <c r="B8" s="235"/>
      <c r="C8" s="235"/>
      <c r="D8" s="235"/>
    </row>
    <row r="9" spans="1:4" s="125" customFormat="1" ht="45.75" customHeight="1" x14ac:dyDescent="0.25">
      <c r="A9" s="221" t="s">
        <v>280</v>
      </c>
      <c r="B9" s="222"/>
      <c r="C9" s="222"/>
      <c r="D9" s="222"/>
    </row>
    <row r="10" spans="1:4" s="189" customFormat="1" ht="35.1" customHeight="1" x14ac:dyDescent="0.25">
      <c r="A10" s="190"/>
      <c r="B10" s="190">
        <v>1</v>
      </c>
      <c r="C10" s="208" t="s">
        <v>306</v>
      </c>
      <c r="D10" s="224"/>
    </row>
    <row r="11" spans="1:4" s="189" customFormat="1" ht="35.1" customHeight="1" x14ac:dyDescent="0.25">
      <c r="A11" s="191"/>
      <c r="B11" s="191">
        <v>2</v>
      </c>
      <c r="C11" s="205" t="s">
        <v>281</v>
      </c>
      <c r="D11" s="223"/>
    </row>
    <row r="12" spans="1:4" s="189" customFormat="1" ht="35.1" customHeight="1" x14ac:dyDescent="0.25">
      <c r="A12" s="190"/>
      <c r="B12" s="190">
        <v>3</v>
      </c>
      <c r="C12" s="205" t="s">
        <v>282</v>
      </c>
      <c r="D12" s="225"/>
    </row>
    <row r="13" spans="1:4" s="189" customFormat="1" ht="20.100000000000001" customHeight="1" x14ac:dyDescent="0.25">
      <c r="A13" s="212"/>
      <c r="B13" s="212"/>
      <c r="C13" s="212"/>
      <c r="D13" s="212"/>
    </row>
    <row r="14" spans="1:4" s="189" customFormat="1" ht="35.1" customHeight="1" x14ac:dyDescent="0.25">
      <c r="A14" s="221" t="s">
        <v>283</v>
      </c>
      <c r="B14" s="222"/>
      <c r="C14" s="222"/>
      <c r="D14" s="222"/>
    </row>
    <row r="15" spans="1:4" s="189" customFormat="1" ht="60" customHeight="1" x14ac:dyDescent="0.25">
      <c r="A15" s="194"/>
      <c r="B15" s="196" t="s">
        <v>268</v>
      </c>
      <c r="C15" s="205" t="s">
        <v>307</v>
      </c>
      <c r="D15" s="223"/>
    </row>
    <row r="16" spans="1:4" s="189" customFormat="1" ht="60" customHeight="1" x14ac:dyDescent="0.25">
      <c r="A16" s="195"/>
      <c r="B16" s="197" t="s">
        <v>284</v>
      </c>
      <c r="C16" s="213" t="s">
        <v>285</v>
      </c>
      <c r="D16" s="213"/>
    </row>
    <row r="17" spans="1:4" s="189" customFormat="1" ht="39.950000000000003" customHeight="1" x14ac:dyDescent="0.25">
      <c r="A17" s="195"/>
      <c r="B17" s="195"/>
      <c r="C17" s="349" t="s">
        <v>308</v>
      </c>
      <c r="D17" s="214"/>
    </row>
    <row r="18" spans="1:4" s="189" customFormat="1" ht="99.95" customHeight="1" x14ac:dyDescent="0.25">
      <c r="A18" s="195"/>
      <c r="B18" s="195"/>
      <c r="C18" s="350" t="s">
        <v>309</v>
      </c>
      <c r="D18" s="213"/>
    </row>
    <row r="19" spans="1:4" s="125" customFormat="1" ht="56.25" customHeight="1" x14ac:dyDescent="0.25">
      <c r="A19" s="195"/>
      <c r="B19" s="197" t="s">
        <v>269</v>
      </c>
      <c r="C19" s="214" t="s">
        <v>286</v>
      </c>
      <c r="D19" s="214"/>
    </row>
    <row r="20" spans="1:4" s="203" customFormat="1" ht="90.75" customHeight="1" x14ac:dyDescent="0.25">
      <c r="A20" s="192"/>
      <c r="B20" s="204"/>
      <c r="C20" s="350" t="s">
        <v>310</v>
      </c>
      <c r="D20" s="351"/>
    </row>
    <row r="21" spans="1:4" s="203" customFormat="1" ht="49.5" customHeight="1" x14ac:dyDescent="0.25">
      <c r="A21" s="192"/>
      <c r="B21" s="204"/>
      <c r="C21" s="352" t="s">
        <v>311</v>
      </c>
      <c r="D21" s="350"/>
    </row>
    <row r="22" spans="1:4" s="125" customFormat="1" ht="65.25" customHeight="1" x14ac:dyDescent="0.25">
      <c r="A22" s="192"/>
      <c r="B22" s="192"/>
      <c r="C22" s="350" t="s">
        <v>312</v>
      </c>
      <c r="D22" s="350"/>
    </row>
    <row r="23" spans="1:4" s="125" customFormat="1" ht="50.1" customHeight="1" x14ac:dyDescent="0.25">
      <c r="A23" s="194"/>
      <c r="B23" s="196" t="s">
        <v>270</v>
      </c>
      <c r="C23" s="205" t="s">
        <v>287</v>
      </c>
      <c r="D23" s="205"/>
    </row>
    <row r="24" spans="1:4" s="125" customFormat="1" ht="63" customHeight="1" x14ac:dyDescent="0.25">
      <c r="A24" s="194"/>
      <c r="B24" s="196" t="s">
        <v>271</v>
      </c>
      <c r="C24" s="205" t="s">
        <v>303</v>
      </c>
      <c r="D24" s="205"/>
    </row>
    <row r="25" spans="1:4" s="125" customFormat="1" ht="51" customHeight="1" x14ac:dyDescent="0.25">
      <c r="A25" s="194"/>
      <c r="B25" s="196" t="s">
        <v>272</v>
      </c>
      <c r="C25" s="205" t="s">
        <v>288</v>
      </c>
      <c r="D25" s="205"/>
    </row>
    <row r="26" spans="1:4" s="125" customFormat="1" ht="89.25" customHeight="1" x14ac:dyDescent="0.25">
      <c r="A26" s="194"/>
      <c r="B26" s="196" t="s">
        <v>273</v>
      </c>
      <c r="C26" s="205" t="s">
        <v>289</v>
      </c>
      <c r="D26" s="205"/>
    </row>
    <row r="27" spans="1:4" s="125" customFormat="1" ht="87" customHeight="1" x14ac:dyDescent="0.25">
      <c r="A27" s="194"/>
      <c r="B27" s="196" t="s">
        <v>274</v>
      </c>
      <c r="C27" s="205" t="s">
        <v>290</v>
      </c>
      <c r="D27" s="205"/>
    </row>
    <row r="28" spans="1:4" s="125" customFormat="1" ht="68.25" customHeight="1" x14ac:dyDescent="0.25">
      <c r="A28" s="194"/>
      <c r="B28" s="196" t="s">
        <v>275</v>
      </c>
      <c r="C28" s="205" t="s">
        <v>313</v>
      </c>
      <c r="D28" s="205"/>
    </row>
    <row r="29" spans="1:4" s="125" customFormat="1" ht="66.75" customHeight="1" x14ac:dyDescent="0.25">
      <c r="A29" s="190"/>
      <c r="B29" s="198" t="s">
        <v>276</v>
      </c>
      <c r="C29" s="205" t="s">
        <v>314</v>
      </c>
      <c r="D29" s="205"/>
    </row>
    <row r="30" spans="1:4" s="125" customFormat="1" ht="20.100000000000001" customHeight="1" x14ac:dyDescent="0.25">
      <c r="A30" s="220"/>
      <c r="B30" s="220"/>
      <c r="C30" s="220"/>
      <c r="D30" s="220"/>
    </row>
    <row r="31" spans="1:4" s="125" customFormat="1" ht="45" customHeight="1" x14ac:dyDescent="0.25">
      <c r="A31" s="216" t="s">
        <v>296</v>
      </c>
      <c r="B31" s="211"/>
      <c r="C31" s="211"/>
      <c r="D31" s="211"/>
    </row>
    <row r="32" spans="1:4" s="125" customFormat="1" ht="97.5" customHeight="1" x14ac:dyDescent="0.25">
      <c r="A32" s="205" t="s">
        <v>297</v>
      </c>
      <c r="B32" s="215"/>
      <c r="C32" s="215"/>
      <c r="D32" s="215"/>
    </row>
    <row r="33" spans="1:4" s="125" customFormat="1" ht="34.5" customHeight="1" x14ac:dyDescent="0.25">
      <c r="A33" s="211" t="s">
        <v>317</v>
      </c>
      <c r="B33" s="212"/>
      <c r="C33" s="212"/>
      <c r="D33" s="212"/>
    </row>
    <row r="34" spans="1:4" s="125" customFormat="1" ht="33.75" customHeight="1" x14ac:dyDescent="0.25">
      <c r="A34" s="189"/>
      <c r="B34" s="189"/>
      <c r="C34" s="208" t="s">
        <v>298</v>
      </c>
      <c r="D34" s="209"/>
    </row>
    <row r="35" spans="1:4" s="125" customFormat="1" ht="35.25" customHeight="1" x14ac:dyDescent="0.25">
      <c r="A35" s="189"/>
      <c r="B35" s="189"/>
      <c r="C35" s="208" t="s">
        <v>299</v>
      </c>
      <c r="D35" s="209"/>
    </row>
    <row r="36" spans="1:4" s="125" customFormat="1" ht="33.75" customHeight="1" x14ac:dyDescent="0.25">
      <c r="A36" s="201"/>
      <c r="B36" s="201"/>
      <c r="C36" s="214" t="s">
        <v>300</v>
      </c>
      <c r="D36" s="214"/>
    </row>
    <row r="37" spans="1:4" s="125" customFormat="1" ht="69" customHeight="1" x14ac:dyDescent="0.25">
      <c r="A37" s="213" t="s">
        <v>301</v>
      </c>
      <c r="B37" s="213"/>
      <c r="C37" s="213"/>
      <c r="D37" s="213"/>
    </row>
    <row r="38" spans="1:4" s="125" customFormat="1" ht="50.1" customHeight="1" x14ac:dyDescent="0.25">
      <c r="A38" s="216" t="s">
        <v>277</v>
      </c>
      <c r="B38" s="217"/>
      <c r="C38" s="217"/>
      <c r="D38" s="217"/>
    </row>
    <row r="39" spans="1:4" s="125" customFormat="1" ht="96.75" customHeight="1" x14ac:dyDescent="0.25">
      <c r="A39" s="218" t="s">
        <v>315</v>
      </c>
      <c r="B39" s="219"/>
      <c r="C39" s="219"/>
      <c r="D39" s="219"/>
    </row>
    <row r="40" spans="1:4" s="125" customFormat="1" ht="69.75" customHeight="1" x14ac:dyDescent="0.25">
      <c r="A40" s="189"/>
      <c r="B40" s="206" t="s">
        <v>291</v>
      </c>
      <c r="C40" s="205" t="s">
        <v>292</v>
      </c>
      <c r="D40" s="205"/>
    </row>
    <row r="41" spans="1:4" s="125" customFormat="1" ht="102.75" customHeight="1" x14ac:dyDescent="0.25">
      <c r="A41" s="193"/>
      <c r="B41" s="206"/>
      <c r="C41" s="200" t="s">
        <v>293</v>
      </c>
      <c r="D41" s="193"/>
    </row>
    <row r="42" spans="1:4" s="125" customFormat="1" ht="93.75" customHeight="1" x14ac:dyDescent="0.25">
      <c r="A42" s="193"/>
      <c r="B42" s="199" t="s">
        <v>294</v>
      </c>
      <c r="C42" s="205" t="s">
        <v>316</v>
      </c>
      <c r="D42" s="207"/>
    </row>
    <row r="43" spans="1:4" s="125" customFormat="1" ht="62.25" customHeight="1" x14ac:dyDescent="0.25">
      <c r="A43" s="205" t="s">
        <v>295</v>
      </c>
      <c r="B43" s="205"/>
      <c r="C43" s="205"/>
      <c r="D43" s="205"/>
    </row>
    <row r="44" spans="1:4" ht="15" customHeight="1" x14ac:dyDescent="0.2">
      <c r="A44" s="210"/>
      <c r="B44" s="210"/>
      <c r="C44" s="210"/>
      <c r="D44" s="210"/>
    </row>
    <row r="45" spans="1:4" ht="62.25" customHeight="1" x14ac:dyDescent="0.2">
      <c r="A45" s="353" t="s">
        <v>302</v>
      </c>
      <c r="B45" s="353"/>
      <c r="C45" s="353"/>
      <c r="D45" s="353"/>
    </row>
  </sheetData>
  <sheetProtection password="960F" sheet="1" objects="1" scenarios="1" selectLockedCells="1"/>
  <mergeCells count="44">
    <mergeCell ref="C10:D10"/>
    <mergeCell ref="C12:D12"/>
    <mergeCell ref="A1:D1"/>
    <mergeCell ref="A2:D2"/>
    <mergeCell ref="A3:D3"/>
    <mergeCell ref="A5:D5"/>
    <mergeCell ref="A6:D6"/>
    <mergeCell ref="A7:D7"/>
    <mergeCell ref="A8:D8"/>
    <mergeCell ref="A9:D9"/>
    <mergeCell ref="A14:D14"/>
    <mergeCell ref="C15:D15"/>
    <mergeCell ref="C16:D16"/>
    <mergeCell ref="A13:D13"/>
    <mergeCell ref="C11:D11"/>
    <mergeCell ref="A38:D38"/>
    <mergeCell ref="A39:D39"/>
    <mergeCell ref="C17:D17"/>
    <mergeCell ref="C18:D18"/>
    <mergeCell ref="C19:D19"/>
    <mergeCell ref="C20:D20"/>
    <mergeCell ref="C22:D22"/>
    <mergeCell ref="C26:D26"/>
    <mergeCell ref="C27:D27"/>
    <mergeCell ref="C28:D28"/>
    <mergeCell ref="C29:D29"/>
    <mergeCell ref="C23:D23"/>
    <mergeCell ref="C24:D24"/>
    <mergeCell ref="C25:D25"/>
    <mergeCell ref="A30:D30"/>
    <mergeCell ref="C21:D21"/>
    <mergeCell ref="A45:D45"/>
    <mergeCell ref="C40:D40"/>
    <mergeCell ref="B40:B41"/>
    <mergeCell ref="C42:D42"/>
    <mergeCell ref="C34:D34"/>
    <mergeCell ref="A44:D44"/>
    <mergeCell ref="A33:D33"/>
    <mergeCell ref="A37:D37"/>
    <mergeCell ref="C35:D35"/>
    <mergeCell ref="C36:D36"/>
    <mergeCell ref="A43:D43"/>
    <mergeCell ref="A31:D31"/>
    <mergeCell ref="A32:D32"/>
  </mergeCells>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pageSetUpPr fitToPage="1"/>
  </sheetPr>
  <dimension ref="A1:KS67"/>
  <sheetViews>
    <sheetView showRowColHeaders="0" zoomScale="80" zoomScaleNormal="80" workbookViewId="0">
      <pane xSplit="4" ySplit="1" topLeftCell="E2" activePane="bottomRight" state="frozen"/>
      <selection pane="topRight" activeCell="E1" sqref="E1"/>
      <selection pane="bottomLeft" activeCell="A3" sqref="A3"/>
      <selection pane="bottomRight" activeCell="T61" sqref="T61:U61"/>
    </sheetView>
  </sheetViews>
  <sheetFormatPr defaultRowHeight="14.25" x14ac:dyDescent="0.2"/>
  <cols>
    <col min="1" max="1" width="6.42578125" style="19" customWidth="1"/>
    <col min="2" max="2" width="43.5703125" style="104" customWidth="1"/>
    <col min="3" max="3" width="10.85546875" style="19" customWidth="1"/>
    <col min="4" max="4" width="7.28515625" style="19" customWidth="1"/>
    <col min="5" max="6" width="4.42578125" style="18" customWidth="1"/>
    <col min="7" max="7" width="1.140625" style="18" customWidth="1"/>
    <col min="8" max="9" width="4.42578125" style="18" customWidth="1"/>
    <col min="10" max="10" width="1.140625" style="18" customWidth="1"/>
    <col min="11" max="12" width="4.42578125" style="18" customWidth="1"/>
    <col min="13" max="13" width="1.140625" style="18" customWidth="1"/>
    <col min="14" max="15" width="4.42578125" style="18" customWidth="1"/>
    <col min="16" max="16" width="1.140625" style="18" customWidth="1"/>
    <col min="17" max="18" width="4.42578125" style="18" customWidth="1"/>
    <col min="19" max="19" width="1.140625" style="18" customWidth="1"/>
    <col min="20" max="21" width="4.42578125" style="18" customWidth="1"/>
    <col min="22" max="22" width="1.140625" style="18" customWidth="1"/>
    <col min="23" max="24" width="4.42578125" style="18" customWidth="1"/>
    <col min="25" max="25" width="1.140625" style="18" customWidth="1"/>
    <col min="26" max="27" width="4.42578125" style="18" customWidth="1"/>
    <col min="28" max="28" width="1.140625" style="18" customWidth="1"/>
    <col min="29" max="30" width="4.42578125" style="18" customWidth="1"/>
    <col min="31" max="31" width="1.140625" style="18" customWidth="1"/>
    <col min="32" max="33" width="4.42578125" style="18" customWidth="1"/>
    <col min="34" max="34" width="1.140625" style="18" customWidth="1"/>
    <col min="35" max="36" width="4.42578125" style="18" customWidth="1"/>
    <col min="37" max="37" width="1.140625" style="18" customWidth="1"/>
    <col min="38" max="39" width="4.42578125" style="18" customWidth="1"/>
    <col min="40" max="40" width="1.140625" style="18" customWidth="1"/>
    <col min="41" max="42" width="4.42578125" style="18" customWidth="1"/>
    <col min="43" max="43" width="1.140625" style="18" customWidth="1"/>
    <col min="44" max="45" width="4.42578125" style="18" customWidth="1"/>
    <col min="46" max="46" width="1.140625" style="18" customWidth="1"/>
    <col min="47" max="48" width="4.42578125" style="18" customWidth="1"/>
    <col min="49" max="49" width="1.140625" style="18" customWidth="1"/>
    <col min="50" max="51" width="4.42578125" style="18" customWidth="1"/>
    <col min="52" max="52" width="1.140625" style="18" customWidth="1"/>
    <col min="53" max="54" width="4.42578125" style="18" customWidth="1"/>
    <col min="55" max="55" width="1.140625" style="18" customWidth="1"/>
    <col min="56" max="57" width="4.42578125" style="18" customWidth="1"/>
    <col min="58" max="58" width="1.140625" style="18" customWidth="1"/>
    <col min="59" max="60" width="4.42578125" style="18" customWidth="1"/>
    <col min="61" max="61" width="1.140625" style="18" customWidth="1"/>
    <col min="62" max="63" width="4.42578125" style="18" customWidth="1"/>
    <col min="64" max="64" width="1.140625" style="18" customWidth="1"/>
    <col min="65" max="66" width="4.42578125" style="18" customWidth="1"/>
    <col min="67" max="67" width="1.140625" style="18" customWidth="1"/>
    <col min="68" max="69" width="4.42578125" style="18" customWidth="1"/>
    <col min="70" max="70" width="1.140625" style="18" customWidth="1"/>
    <col min="71" max="72" width="4.42578125" style="18" customWidth="1"/>
    <col min="73" max="73" width="1.140625" style="18" customWidth="1"/>
    <col min="74" max="75" width="4.42578125" style="18" customWidth="1"/>
    <col min="76" max="76" width="1.140625" style="18" customWidth="1"/>
    <col min="77" max="78" width="4.42578125" style="18" customWidth="1"/>
    <col min="79" max="79" width="1.140625" style="18" customWidth="1"/>
    <col min="80" max="81" width="4.42578125" style="18" customWidth="1"/>
    <col min="82" max="82" width="1.140625" style="18" customWidth="1"/>
    <col min="83" max="84" width="4.42578125" style="18" customWidth="1"/>
    <col min="85" max="85" width="1.140625" style="18" customWidth="1"/>
    <col min="86" max="87" width="4.42578125" style="18" customWidth="1"/>
    <col min="88" max="88" width="1.140625" style="18" customWidth="1"/>
    <col min="89" max="90" width="4.42578125" style="18" customWidth="1"/>
    <col min="91" max="91" width="1.140625" style="18" customWidth="1"/>
    <col min="92" max="93" width="4.42578125" style="18" customWidth="1"/>
    <col min="94" max="94" width="1.140625" style="18" customWidth="1"/>
    <col min="95" max="96" width="4.42578125" style="18" customWidth="1"/>
    <col min="97" max="97" width="1.140625" style="18" customWidth="1"/>
    <col min="98" max="99" width="4.42578125" style="18" customWidth="1"/>
    <col min="100" max="100" width="1.140625" style="18" customWidth="1"/>
    <col min="101" max="102" width="4.42578125" style="18" customWidth="1"/>
    <col min="103" max="103" width="1.140625" style="18" customWidth="1"/>
    <col min="104" max="105" width="4.42578125" style="18" customWidth="1"/>
    <col min="106" max="106" width="1.140625" style="18" customWidth="1"/>
    <col min="107" max="108" width="4.42578125" style="18" customWidth="1"/>
    <col min="109" max="109" width="1.140625" style="18" customWidth="1"/>
    <col min="110" max="111" width="4.42578125" style="18" customWidth="1"/>
    <col min="112" max="112" width="1.140625" style="18" customWidth="1"/>
    <col min="113" max="114" width="4.42578125" style="18" customWidth="1"/>
    <col min="115" max="115" width="1.140625" style="18" customWidth="1"/>
    <col min="116" max="117" width="4.42578125" style="18" customWidth="1"/>
    <col min="118" max="118" width="1.140625" style="18" customWidth="1"/>
    <col min="119" max="120" width="4.42578125" style="18" customWidth="1"/>
    <col min="121" max="121" width="1.140625" style="18" customWidth="1"/>
    <col min="122" max="123" width="4.42578125" style="18" customWidth="1"/>
    <col min="124" max="124" width="1.140625" style="18" customWidth="1"/>
    <col min="125" max="126" width="4.42578125" style="18" customWidth="1"/>
    <col min="127" max="127" width="1.140625" style="18" customWidth="1"/>
    <col min="128" max="129" width="4.42578125" style="18" customWidth="1"/>
    <col min="130" max="130" width="1.140625" style="18" customWidth="1"/>
    <col min="131" max="132" width="4.42578125" style="18" customWidth="1"/>
    <col min="133" max="133" width="1.140625" style="18" customWidth="1"/>
    <col min="134" max="135" width="4.42578125" style="18" customWidth="1"/>
    <col min="136" max="136" width="1.140625" style="18" customWidth="1"/>
    <col min="137" max="138" width="4.42578125" style="18" customWidth="1"/>
    <col min="139" max="139" width="1.140625" style="18" customWidth="1"/>
    <col min="140" max="141" width="4.42578125" style="18" customWidth="1"/>
    <col min="142" max="142" width="1.140625" style="18" customWidth="1"/>
    <col min="143" max="144" width="4.42578125" style="18" customWidth="1"/>
    <col min="145" max="145" width="1.140625" style="18" customWidth="1"/>
    <col min="146" max="147" width="4.42578125" style="18" customWidth="1"/>
    <col min="148" max="148" width="1.140625" style="18" customWidth="1"/>
    <col min="149" max="150" width="4.42578125" style="18" customWidth="1"/>
    <col min="151" max="151" width="1.140625" style="18" customWidth="1"/>
    <col min="152" max="153" width="4.42578125" style="18" customWidth="1"/>
    <col min="154" max="154" width="1.140625" style="18" customWidth="1"/>
    <col min="155" max="156" width="4.42578125" style="18" customWidth="1"/>
    <col min="157" max="157" width="1.140625" style="18" customWidth="1"/>
    <col min="158" max="159" width="4.42578125" style="18" customWidth="1"/>
    <col min="160" max="160" width="1.140625" style="18" customWidth="1"/>
    <col min="161" max="162" width="4.42578125" style="18" customWidth="1"/>
    <col min="163" max="163" width="1.140625" style="18" customWidth="1"/>
    <col min="164" max="165" width="4.42578125" style="18" customWidth="1"/>
    <col min="166" max="166" width="1.140625" style="18" customWidth="1"/>
    <col min="167" max="168" width="4.42578125" style="18" customWidth="1"/>
    <col min="169" max="169" width="1.140625" style="18" customWidth="1"/>
    <col min="170" max="171" width="4.42578125" style="18" customWidth="1"/>
    <col min="172" max="172" width="1.140625" style="18" customWidth="1"/>
    <col min="173" max="174" width="4.42578125" style="18" customWidth="1"/>
    <col min="175" max="175" width="1.140625" style="18" customWidth="1"/>
    <col min="176" max="177" width="4.42578125" style="18" customWidth="1"/>
    <col min="178" max="178" width="1.140625" style="18" customWidth="1"/>
    <col min="179" max="180" width="4.42578125" style="18" customWidth="1"/>
    <col min="181" max="181" width="1.140625" style="18" customWidth="1"/>
    <col min="182" max="183" width="4.42578125" style="18" customWidth="1"/>
    <col min="184" max="184" width="1.140625" style="18" customWidth="1"/>
    <col min="185" max="186" width="4.42578125" style="18" customWidth="1"/>
    <col min="187" max="187" width="1.140625" style="18" customWidth="1"/>
    <col min="188" max="189" width="4.42578125" style="18" customWidth="1"/>
    <col min="190" max="190" width="1.140625" style="18" customWidth="1"/>
    <col min="191" max="192" width="4.42578125" style="18" customWidth="1"/>
    <col min="193" max="193" width="1.140625" style="18" customWidth="1"/>
    <col min="194" max="195" width="4.42578125" style="18" customWidth="1"/>
    <col min="196" max="196" width="1.140625" style="18" customWidth="1"/>
    <col min="197" max="198" width="4.42578125" style="18" customWidth="1"/>
    <col min="199" max="199" width="1.140625" style="18" customWidth="1"/>
    <col min="200" max="201" width="4.42578125" style="18" customWidth="1"/>
    <col min="202" max="202" width="1.140625" style="18" customWidth="1"/>
    <col min="203" max="204" width="4.42578125" style="18" customWidth="1"/>
    <col min="205" max="205" width="1.140625" style="18" customWidth="1"/>
    <col min="206" max="207" width="4.42578125" style="18" customWidth="1"/>
    <col min="208" max="208" width="1.140625" style="18" customWidth="1"/>
    <col min="209" max="210" width="4.42578125" style="18" customWidth="1"/>
    <col min="211" max="211" width="1.140625" style="18" customWidth="1"/>
    <col min="212" max="213" width="4.42578125" style="18" customWidth="1"/>
    <col min="214" max="214" width="1.140625" style="18" customWidth="1"/>
    <col min="215" max="216" width="4.42578125" style="18" customWidth="1"/>
    <col min="217" max="217" width="1.140625" style="18" customWidth="1"/>
    <col min="218" max="219" width="4.42578125" style="18" customWidth="1"/>
    <col min="220" max="220" width="1.140625" style="18" customWidth="1"/>
    <col min="221" max="222" width="4.42578125" style="18" customWidth="1"/>
    <col min="223" max="223" width="1.140625" style="18" customWidth="1"/>
    <col min="224" max="225" width="4.42578125" style="18" customWidth="1"/>
    <col min="226" max="226" width="1.140625" style="18" customWidth="1"/>
    <col min="227" max="228" width="4.42578125" style="18" customWidth="1"/>
    <col min="229" max="229" width="1.140625" style="18" customWidth="1"/>
    <col min="230" max="231" width="4.42578125" style="18" customWidth="1"/>
    <col min="232" max="232" width="1.140625" style="18" customWidth="1"/>
    <col min="233" max="234" width="4.42578125" style="18" customWidth="1"/>
    <col min="235" max="235" width="1.140625" style="18" customWidth="1"/>
    <col min="236" max="237" width="4.42578125" style="18" customWidth="1"/>
    <col min="238" max="238" width="1.140625" style="18" customWidth="1"/>
    <col min="239" max="240" width="4.42578125" style="18" customWidth="1"/>
    <col min="241" max="241" width="1.140625" style="18" customWidth="1"/>
    <col min="242" max="243" width="4.42578125" style="18" customWidth="1"/>
    <col min="244" max="244" width="1.140625" style="18" customWidth="1"/>
    <col min="245" max="246" width="4.42578125" style="18" customWidth="1"/>
    <col min="247" max="247" width="1.140625" style="18" customWidth="1"/>
    <col min="248" max="249" width="4.42578125" style="18" customWidth="1"/>
    <col min="250" max="250" width="1.140625" style="18" customWidth="1"/>
    <col min="251" max="252" width="4.42578125" style="18" customWidth="1"/>
    <col min="253" max="253" width="1.140625" style="18" customWidth="1"/>
    <col min="254" max="255" width="4.42578125" style="18" customWidth="1"/>
    <col min="256" max="256" width="1.140625" style="18" customWidth="1"/>
    <col min="257" max="258" width="4.42578125" style="18" customWidth="1"/>
    <col min="259" max="259" width="1.140625" style="18" customWidth="1"/>
    <col min="260" max="261" width="4.42578125" style="18" customWidth="1"/>
    <col min="262" max="262" width="1.140625" style="18" customWidth="1"/>
    <col min="263" max="264" width="4.42578125" style="18" customWidth="1"/>
    <col min="265" max="265" width="1.140625" style="18" customWidth="1"/>
    <col min="266" max="267" width="4.42578125" style="18" customWidth="1"/>
    <col min="268" max="268" width="1.140625" style="18" customWidth="1"/>
    <col min="269" max="270" width="4.42578125" style="18" customWidth="1"/>
    <col min="271" max="271" width="1.140625" style="18" customWidth="1"/>
    <col min="272" max="273" width="4.42578125" style="18" customWidth="1"/>
    <col min="274" max="274" width="1.140625" style="18" customWidth="1"/>
    <col min="275" max="276" width="4.42578125" style="18" customWidth="1"/>
    <col min="277" max="277" width="1.140625" style="18" customWidth="1"/>
    <col min="278" max="279" width="4.42578125" style="18" customWidth="1"/>
    <col min="280" max="280" width="1.140625" style="18" customWidth="1"/>
    <col min="281" max="282" width="4.42578125" style="18" customWidth="1"/>
    <col min="283" max="283" width="1.140625" style="18" customWidth="1"/>
    <col min="284" max="285" width="4.42578125" style="18" customWidth="1"/>
    <col min="286" max="286" width="1.140625" style="18" customWidth="1"/>
    <col min="287" max="288" width="4.42578125" style="18" customWidth="1"/>
    <col min="289" max="289" width="1.140625" style="18" customWidth="1"/>
    <col min="290" max="291" width="4.42578125" style="18" customWidth="1"/>
    <col min="292" max="292" width="1.140625" style="18" customWidth="1"/>
    <col min="293" max="294" width="4.42578125" style="18" customWidth="1"/>
    <col min="295" max="295" width="1.140625" style="18" customWidth="1"/>
    <col min="296" max="297" width="4.42578125" style="18" customWidth="1"/>
    <col min="298" max="298" width="1.140625" style="18" customWidth="1"/>
    <col min="299" max="300" width="4.42578125" style="18" customWidth="1"/>
    <col min="301" max="301" width="1.140625" style="18" customWidth="1"/>
    <col min="302" max="303" width="4.42578125" style="18" customWidth="1"/>
    <col min="304" max="304" width="1.140625" style="18" customWidth="1"/>
    <col min="305" max="305" width="14.28515625" style="18" customWidth="1"/>
    <col min="306" max="16384" width="9.140625" style="18"/>
  </cols>
  <sheetData>
    <row r="1" spans="1:305" s="113" customFormat="1" ht="130.5" customHeight="1" x14ac:dyDescent="0.25">
      <c r="A1" s="244" t="s">
        <v>155</v>
      </c>
      <c r="B1" s="244"/>
      <c r="C1" s="244"/>
      <c r="D1" s="245"/>
      <c r="E1" s="177" t="s">
        <v>154</v>
      </c>
      <c r="F1" s="177" t="s">
        <v>153</v>
      </c>
      <c r="G1" s="180"/>
      <c r="H1" s="177" t="s">
        <v>154</v>
      </c>
      <c r="I1" s="177" t="s">
        <v>153</v>
      </c>
      <c r="J1" s="180"/>
      <c r="K1" s="177" t="s">
        <v>154</v>
      </c>
      <c r="L1" s="177" t="s">
        <v>153</v>
      </c>
      <c r="M1" s="180"/>
      <c r="N1" s="177" t="s">
        <v>154</v>
      </c>
      <c r="O1" s="177" t="s">
        <v>153</v>
      </c>
      <c r="P1" s="180"/>
      <c r="Q1" s="177" t="s">
        <v>154</v>
      </c>
      <c r="R1" s="177" t="s">
        <v>153</v>
      </c>
      <c r="S1" s="180"/>
      <c r="T1" s="177" t="s">
        <v>154</v>
      </c>
      <c r="U1" s="177" t="s">
        <v>153</v>
      </c>
      <c r="V1" s="180"/>
      <c r="W1" s="177" t="s">
        <v>154</v>
      </c>
      <c r="X1" s="177" t="s">
        <v>153</v>
      </c>
      <c r="Y1" s="180"/>
      <c r="Z1" s="177" t="s">
        <v>154</v>
      </c>
      <c r="AA1" s="177" t="s">
        <v>153</v>
      </c>
      <c r="AB1" s="180"/>
      <c r="AC1" s="177" t="s">
        <v>154</v>
      </c>
      <c r="AD1" s="177" t="s">
        <v>153</v>
      </c>
      <c r="AE1" s="180"/>
      <c r="AF1" s="177" t="s">
        <v>154</v>
      </c>
      <c r="AG1" s="177" t="s">
        <v>153</v>
      </c>
      <c r="AH1" s="180"/>
      <c r="AI1" s="177" t="s">
        <v>154</v>
      </c>
      <c r="AJ1" s="177" t="s">
        <v>153</v>
      </c>
      <c r="AK1" s="180"/>
      <c r="AL1" s="177" t="s">
        <v>154</v>
      </c>
      <c r="AM1" s="177" t="s">
        <v>153</v>
      </c>
      <c r="AN1" s="180"/>
      <c r="AO1" s="177" t="s">
        <v>154</v>
      </c>
      <c r="AP1" s="177" t="s">
        <v>153</v>
      </c>
      <c r="AQ1" s="180"/>
      <c r="AR1" s="177" t="s">
        <v>154</v>
      </c>
      <c r="AS1" s="177" t="s">
        <v>153</v>
      </c>
      <c r="AT1" s="180"/>
      <c r="AU1" s="177" t="s">
        <v>154</v>
      </c>
      <c r="AV1" s="177" t="s">
        <v>153</v>
      </c>
      <c r="AW1" s="180"/>
      <c r="AX1" s="177" t="s">
        <v>154</v>
      </c>
      <c r="AY1" s="177" t="s">
        <v>153</v>
      </c>
      <c r="AZ1" s="180"/>
      <c r="BA1" s="177" t="s">
        <v>154</v>
      </c>
      <c r="BB1" s="177" t="s">
        <v>153</v>
      </c>
      <c r="BC1" s="180"/>
      <c r="BD1" s="177" t="s">
        <v>154</v>
      </c>
      <c r="BE1" s="177" t="s">
        <v>153</v>
      </c>
      <c r="BF1" s="180"/>
      <c r="BG1" s="177" t="s">
        <v>154</v>
      </c>
      <c r="BH1" s="177" t="s">
        <v>153</v>
      </c>
      <c r="BI1" s="180"/>
      <c r="BJ1" s="177" t="s">
        <v>154</v>
      </c>
      <c r="BK1" s="177" t="s">
        <v>153</v>
      </c>
      <c r="BL1" s="180"/>
      <c r="BM1" s="177" t="s">
        <v>154</v>
      </c>
      <c r="BN1" s="177" t="s">
        <v>153</v>
      </c>
      <c r="BO1" s="180"/>
      <c r="BP1" s="177" t="s">
        <v>154</v>
      </c>
      <c r="BQ1" s="177" t="s">
        <v>153</v>
      </c>
      <c r="BR1" s="180"/>
      <c r="BS1" s="177" t="s">
        <v>154</v>
      </c>
      <c r="BT1" s="177" t="s">
        <v>153</v>
      </c>
      <c r="BU1" s="180"/>
      <c r="BV1" s="177" t="s">
        <v>154</v>
      </c>
      <c r="BW1" s="177" t="s">
        <v>153</v>
      </c>
      <c r="BX1" s="180"/>
      <c r="BY1" s="177" t="s">
        <v>154</v>
      </c>
      <c r="BZ1" s="177" t="s">
        <v>153</v>
      </c>
      <c r="CA1" s="180"/>
      <c r="CB1" s="177" t="s">
        <v>154</v>
      </c>
      <c r="CC1" s="177" t="s">
        <v>153</v>
      </c>
      <c r="CD1" s="180"/>
      <c r="CE1" s="177" t="s">
        <v>154</v>
      </c>
      <c r="CF1" s="177" t="s">
        <v>153</v>
      </c>
      <c r="CG1" s="180"/>
      <c r="CH1" s="177" t="s">
        <v>154</v>
      </c>
      <c r="CI1" s="177" t="s">
        <v>153</v>
      </c>
      <c r="CJ1" s="180"/>
      <c r="CK1" s="177" t="s">
        <v>154</v>
      </c>
      <c r="CL1" s="177" t="s">
        <v>153</v>
      </c>
      <c r="CM1" s="180"/>
      <c r="CN1" s="177" t="s">
        <v>154</v>
      </c>
      <c r="CO1" s="177" t="s">
        <v>153</v>
      </c>
      <c r="CP1" s="180"/>
      <c r="CQ1" s="177" t="s">
        <v>154</v>
      </c>
      <c r="CR1" s="177" t="s">
        <v>153</v>
      </c>
      <c r="CS1" s="180"/>
      <c r="CT1" s="177" t="s">
        <v>154</v>
      </c>
      <c r="CU1" s="177" t="s">
        <v>153</v>
      </c>
      <c r="CV1" s="180"/>
      <c r="CW1" s="177" t="s">
        <v>154</v>
      </c>
      <c r="CX1" s="177" t="s">
        <v>153</v>
      </c>
      <c r="CY1" s="180"/>
      <c r="CZ1" s="177" t="s">
        <v>154</v>
      </c>
      <c r="DA1" s="177" t="s">
        <v>153</v>
      </c>
      <c r="DB1" s="180"/>
      <c r="DC1" s="177" t="s">
        <v>154</v>
      </c>
      <c r="DD1" s="177" t="s">
        <v>153</v>
      </c>
      <c r="DE1" s="180"/>
      <c r="DF1" s="177" t="s">
        <v>154</v>
      </c>
      <c r="DG1" s="177" t="s">
        <v>153</v>
      </c>
      <c r="DH1" s="180"/>
      <c r="DI1" s="177" t="s">
        <v>154</v>
      </c>
      <c r="DJ1" s="177" t="s">
        <v>153</v>
      </c>
      <c r="DK1" s="180"/>
      <c r="DL1" s="177" t="s">
        <v>154</v>
      </c>
      <c r="DM1" s="177" t="s">
        <v>153</v>
      </c>
      <c r="DN1" s="180"/>
      <c r="DO1" s="177" t="s">
        <v>154</v>
      </c>
      <c r="DP1" s="177" t="s">
        <v>153</v>
      </c>
      <c r="DQ1" s="180"/>
      <c r="DR1" s="177" t="s">
        <v>154</v>
      </c>
      <c r="DS1" s="177" t="s">
        <v>153</v>
      </c>
      <c r="DT1" s="180"/>
      <c r="DU1" s="177" t="s">
        <v>154</v>
      </c>
      <c r="DV1" s="177" t="s">
        <v>153</v>
      </c>
      <c r="DW1" s="180"/>
      <c r="DX1" s="177" t="s">
        <v>154</v>
      </c>
      <c r="DY1" s="177" t="s">
        <v>153</v>
      </c>
      <c r="DZ1" s="180"/>
      <c r="EA1" s="177" t="s">
        <v>154</v>
      </c>
      <c r="EB1" s="177" t="s">
        <v>153</v>
      </c>
      <c r="EC1" s="180"/>
      <c r="ED1" s="177" t="s">
        <v>154</v>
      </c>
      <c r="EE1" s="177" t="s">
        <v>153</v>
      </c>
      <c r="EF1" s="180"/>
      <c r="EG1" s="177" t="s">
        <v>154</v>
      </c>
      <c r="EH1" s="177" t="s">
        <v>153</v>
      </c>
      <c r="EI1" s="180"/>
      <c r="EJ1" s="177" t="s">
        <v>154</v>
      </c>
      <c r="EK1" s="177" t="s">
        <v>153</v>
      </c>
      <c r="EL1" s="180"/>
      <c r="EM1" s="177" t="s">
        <v>154</v>
      </c>
      <c r="EN1" s="177" t="s">
        <v>153</v>
      </c>
      <c r="EO1" s="180"/>
      <c r="EP1" s="177" t="s">
        <v>154</v>
      </c>
      <c r="EQ1" s="177" t="s">
        <v>153</v>
      </c>
      <c r="ER1" s="180"/>
      <c r="ES1" s="177" t="s">
        <v>154</v>
      </c>
      <c r="ET1" s="177" t="s">
        <v>153</v>
      </c>
      <c r="EU1" s="180"/>
      <c r="EV1" s="177" t="s">
        <v>154</v>
      </c>
      <c r="EW1" s="177" t="s">
        <v>153</v>
      </c>
      <c r="EX1" s="180"/>
      <c r="EY1" s="177" t="s">
        <v>154</v>
      </c>
      <c r="EZ1" s="177" t="s">
        <v>153</v>
      </c>
      <c r="FA1" s="180"/>
      <c r="FB1" s="177" t="s">
        <v>154</v>
      </c>
      <c r="FC1" s="177" t="s">
        <v>153</v>
      </c>
      <c r="FD1" s="180"/>
      <c r="FE1" s="177" t="s">
        <v>154</v>
      </c>
      <c r="FF1" s="177" t="s">
        <v>153</v>
      </c>
      <c r="FG1" s="180"/>
      <c r="FH1" s="177" t="s">
        <v>154</v>
      </c>
      <c r="FI1" s="177" t="s">
        <v>153</v>
      </c>
      <c r="FJ1" s="180"/>
      <c r="FK1" s="177" t="s">
        <v>154</v>
      </c>
      <c r="FL1" s="177" t="s">
        <v>153</v>
      </c>
      <c r="FM1" s="180"/>
      <c r="FN1" s="177" t="s">
        <v>154</v>
      </c>
      <c r="FO1" s="177" t="s">
        <v>153</v>
      </c>
      <c r="FP1" s="180"/>
      <c r="FQ1" s="177" t="s">
        <v>154</v>
      </c>
      <c r="FR1" s="177" t="s">
        <v>153</v>
      </c>
      <c r="FS1" s="180"/>
      <c r="FT1" s="177" t="s">
        <v>154</v>
      </c>
      <c r="FU1" s="177" t="s">
        <v>153</v>
      </c>
      <c r="FV1" s="180"/>
      <c r="FW1" s="177" t="s">
        <v>154</v>
      </c>
      <c r="FX1" s="177" t="s">
        <v>153</v>
      </c>
      <c r="FY1" s="180"/>
      <c r="FZ1" s="177" t="s">
        <v>154</v>
      </c>
      <c r="GA1" s="177" t="s">
        <v>153</v>
      </c>
      <c r="GB1" s="180"/>
      <c r="GC1" s="177" t="s">
        <v>154</v>
      </c>
      <c r="GD1" s="177" t="s">
        <v>153</v>
      </c>
      <c r="GE1" s="180"/>
      <c r="GF1" s="177" t="s">
        <v>154</v>
      </c>
      <c r="GG1" s="177" t="s">
        <v>153</v>
      </c>
      <c r="GH1" s="180"/>
      <c r="GI1" s="177" t="s">
        <v>154</v>
      </c>
      <c r="GJ1" s="177" t="s">
        <v>153</v>
      </c>
      <c r="GK1" s="180"/>
      <c r="GL1" s="177" t="s">
        <v>154</v>
      </c>
      <c r="GM1" s="177" t="s">
        <v>153</v>
      </c>
      <c r="GN1" s="180"/>
      <c r="GO1" s="177" t="s">
        <v>154</v>
      </c>
      <c r="GP1" s="177" t="s">
        <v>153</v>
      </c>
      <c r="GQ1" s="180"/>
      <c r="GR1" s="177" t="s">
        <v>154</v>
      </c>
      <c r="GS1" s="177" t="s">
        <v>153</v>
      </c>
      <c r="GT1" s="180"/>
      <c r="GU1" s="177" t="s">
        <v>154</v>
      </c>
      <c r="GV1" s="177" t="s">
        <v>153</v>
      </c>
      <c r="GW1" s="180"/>
      <c r="GX1" s="177" t="s">
        <v>154</v>
      </c>
      <c r="GY1" s="177" t="s">
        <v>153</v>
      </c>
      <c r="GZ1" s="180"/>
      <c r="HA1" s="177" t="s">
        <v>154</v>
      </c>
      <c r="HB1" s="177" t="s">
        <v>153</v>
      </c>
      <c r="HC1" s="180"/>
      <c r="HD1" s="177" t="s">
        <v>154</v>
      </c>
      <c r="HE1" s="177" t="s">
        <v>153</v>
      </c>
      <c r="HF1" s="180"/>
      <c r="HG1" s="177" t="s">
        <v>154</v>
      </c>
      <c r="HH1" s="177" t="s">
        <v>153</v>
      </c>
      <c r="HI1" s="180"/>
      <c r="HJ1" s="177" t="s">
        <v>154</v>
      </c>
      <c r="HK1" s="177" t="s">
        <v>153</v>
      </c>
      <c r="HL1" s="180"/>
      <c r="HM1" s="177" t="s">
        <v>154</v>
      </c>
      <c r="HN1" s="177" t="s">
        <v>153</v>
      </c>
      <c r="HO1" s="180"/>
      <c r="HP1" s="177" t="s">
        <v>154</v>
      </c>
      <c r="HQ1" s="177" t="s">
        <v>153</v>
      </c>
      <c r="HR1" s="180"/>
      <c r="HS1" s="177" t="s">
        <v>154</v>
      </c>
      <c r="HT1" s="177" t="s">
        <v>153</v>
      </c>
      <c r="HU1" s="180"/>
      <c r="HV1" s="177" t="s">
        <v>154</v>
      </c>
      <c r="HW1" s="177" t="s">
        <v>153</v>
      </c>
      <c r="HX1" s="180"/>
      <c r="HY1" s="177" t="s">
        <v>154</v>
      </c>
      <c r="HZ1" s="177" t="s">
        <v>153</v>
      </c>
      <c r="IA1" s="180"/>
      <c r="IB1" s="177" t="s">
        <v>154</v>
      </c>
      <c r="IC1" s="177" t="s">
        <v>153</v>
      </c>
      <c r="ID1" s="180"/>
      <c r="IE1" s="177" t="s">
        <v>154</v>
      </c>
      <c r="IF1" s="177" t="s">
        <v>153</v>
      </c>
      <c r="IG1" s="180"/>
      <c r="IH1" s="177" t="s">
        <v>154</v>
      </c>
      <c r="II1" s="177" t="s">
        <v>153</v>
      </c>
      <c r="IJ1" s="180"/>
      <c r="IK1" s="177" t="s">
        <v>154</v>
      </c>
      <c r="IL1" s="177" t="s">
        <v>153</v>
      </c>
      <c r="IM1" s="180"/>
      <c r="IN1" s="177" t="s">
        <v>154</v>
      </c>
      <c r="IO1" s="177" t="s">
        <v>153</v>
      </c>
      <c r="IP1" s="180"/>
      <c r="IQ1" s="177" t="s">
        <v>154</v>
      </c>
      <c r="IR1" s="177" t="s">
        <v>153</v>
      </c>
      <c r="IS1" s="180"/>
      <c r="IT1" s="177" t="s">
        <v>154</v>
      </c>
      <c r="IU1" s="177" t="s">
        <v>153</v>
      </c>
      <c r="IV1" s="180"/>
      <c r="IW1" s="177" t="s">
        <v>154</v>
      </c>
      <c r="IX1" s="177" t="s">
        <v>153</v>
      </c>
      <c r="IY1" s="180"/>
      <c r="IZ1" s="177" t="s">
        <v>154</v>
      </c>
      <c r="JA1" s="177" t="s">
        <v>153</v>
      </c>
      <c r="JB1" s="180"/>
      <c r="JC1" s="177" t="s">
        <v>154</v>
      </c>
      <c r="JD1" s="177" t="s">
        <v>153</v>
      </c>
      <c r="JE1" s="180"/>
      <c r="JF1" s="177" t="s">
        <v>154</v>
      </c>
      <c r="JG1" s="177" t="s">
        <v>153</v>
      </c>
      <c r="JH1" s="180"/>
      <c r="JI1" s="177" t="s">
        <v>154</v>
      </c>
      <c r="JJ1" s="177" t="s">
        <v>153</v>
      </c>
      <c r="JK1" s="180"/>
      <c r="JL1" s="177" t="s">
        <v>154</v>
      </c>
      <c r="JM1" s="177" t="s">
        <v>153</v>
      </c>
      <c r="JN1" s="180"/>
      <c r="JO1" s="177" t="s">
        <v>154</v>
      </c>
      <c r="JP1" s="177" t="s">
        <v>153</v>
      </c>
      <c r="JQ1" s="180"/>
      <c r="JR1" s="177" t="s">
        <v>154</v>
      </c>
      <c r="JS1" s="177" t="s">
        <v>153</v>
      </c>
      <c r="JT1" s="180"/>
      <c r="JU1" s="177" t="s">
        <v>154</v>
      </c>
      <c r="JV1" s="177" t="s">
        <v>153</v>
      </c>
      <c r="JW1" s="180"/>
      <c r="JX1" s="177" t="s">
        <v>154</v>
      </c>
      <c r="JY1" s="177" t="s">
        <v>153</v>
      </c>
      <c r="JZ1" s="180"/>
      <c r="KA1" s="177" t="s">
        <v>154</v>
      </c>
      <c r="KB1" s="177" t="s">
        <v>153</v>
      </c>
      <c r="KC1" s="180"/>
      <c r="KD1" s="177" t="s">
        <v>154</v>
      </c>
      <c r="KE1" s="177" t="s">
        <v>153</v>
      </c>
      <c r="KF1" s="180"/>
      <c r="KG1" s="177" t="s">
        <v>154</v>
      </c>
      <c r="KH1" s="177" t="s">
        <v>153</v>
      </c>
      <c r="KI1" s="180"/>
      <c r="KJ1" s="177" t="s">
        <v>154</v>
      </c>
      <c r="KK1" s="177" t="s">
        <v>153</v>
      </c>
      <c r="KL1" s="180"/>
      <c r="KM1" s="177" t="s">
        <v>154</v>
      </c>
      <c r="KN1" s="177" t="s">
        <v>153</v>
      </c>
      <c r="KO1" s="180"/>
      <c r="KP1" s="177" t="s">
        <v>154</v>
      </c>
      <c r="KQ1" s="177" t="s">
        <v>153</v>
      </c>
      <c r="KR1" s="181"/>
      <c r="KS1" s="178" t="s">
        <v>156</v>
      </c>
    </row>
    <row r="2" spans="1:305" ht="20.100000000000001" customHeight="1" x14ac:dyDescent="0.2">
      <c r="A2" s="249" t="s">
        <v>39</v>
      </c>
      <c r="B2" s="111" t="s">
        <v>109</v>
      </c>
      <c r="C2" s="100">
        <v>4</v>
      </c>
      <c r="D2" s="101" t="s">
        <v>158</v>
      </c>
      <c r="E2" s="241"/>
      <c r="F2" s="241"/>
      <c r="G2" s="107">
        <f>E2*$C2</f>
        <v>0</v>
      </c>
      <c r="H2" s="241"/>
      <c r="I2" s="241"/>
      <c r="J2" s="107">
        <f>H2*$C2</f>
        <v>0</v>
      </c>
      <c r="K2" s="241"/>
      <c r="L2" s="241"/>
      <c r="M2" s="107">
        <f>K2*$C2</f>
        <v>0</v>
      </c>
      <c r="N2" s="241"/>
      <c r="O2" s="241"/>
      <c r="P2" s="107">
        <f>N2*$C2</f>
        <v>0</v>
      </c>
      <c r="Q2" s="241"/>
      <c r="R2" s="241"/>
      <c r="S2" s="107">
        <f>Q2*$C2</f>
        <v>0</v>
      </c>
      <c r="T2" s="241"/>
      <c r="U2" s="241"/>
      <c r="V2" s="107">
        <f>T2*$C2</f>
        <v>0</v>
      </c>
      <c r="W2" s="241"/>
      <c r="X2" s="241"/>
      <c r="Y2" s="108">
        <f>W2*$C2</f>
        <v>0</v>
      </c>
      <c r="Z2" s="241"/>
      <c r="AA2" s="241"/>
      <c r="AB2" s="108">
        <f>Z2*$C2</f>
        <v>0</v>
      </c>
      <c r="AC2" s="241"/>
      <c r="AD2" s="241"/>
      <c r="AE2" s="107">
        <f>AC2*$C2</f>
        <v>0</v>
      </c>
      <c r="AF2" s="241"/>
      <c r="AG2" s="241"/>
      <c r="AH2" s="107">
        <f>AF2*$C2</f>
        <v>0</v>
      </c>
      <c r="AI2" s="241"/>
      <c r="AJ2" s="241"/>
      <c r="AK2" s="107">
        <f>AI2*$C2</f>
        <v>0</v>
      </c>
      <c r="AL2" s="241"/>
      <c r="AM2" s="241"/>
      <c r="AN2" s="107">
        <f>AL2*$C2</f>
        <v>0</v>
      </c>
      <c r="AO2" s="241"/>
      <c r="AP2" s="241"/>
      <c r="AQ2" s="107">
        <f>AO2*$C2</f>
        <v>0</v>
      </c>
      <c r="AR2" s="241"/>
      <c r="AS2" s="241"/>
      <c r="AT2" s="107">
        <f>AR2*$C2</f>
        <v>0</v>
      </c>
      <c r="AU2" s="241"/>
      <c r="AV2" s="241"/>
      <c r="AW2" s="107">
        <f>AU2*$C2</f>
        <v>0</v>
      </c>
      <c r="AX2" s="241"/>
      <c r="AY2" s="241"/>
      <c r="AZ2" s="107">
        <f>AX2*$C2</f>
        <v>0</v>
      </c>
      <c r="BA2" s="241"/>
      <c r="BB2" s="241"/>
      <c r="BC2" s="107">
        <f>BA2*$C2</f>
        <v>0</v>
      </c>
      <c r="BD2" s="241"/>
      <c r="BE2" s="241"/>
      <c r="BF2" s="107">
        <f>BD2*$C2</f>
        <v>0</v>
      </c>
      <c r="BG2" s="241"/>
      <c r="BH2" s="241"/>
      <c r="BI2" s="107">
        <f>BG2*$C2</f>
        <v>0</v>
      </c>
      <c r="BJ2" s="241"/>
      <c r="BK2" s="241"/>
      <c r="BL2" s="107">
        <f>BJ2*$C2</f>
        <v>0</v>
      </c>
      <c r="BM2" s="241"/>
      <c r="BN2" s="241"/>
      <c r="BO2" s="107">
        <f>BM2*$C2</f>
        <v>0</v>
      </c>
      <c r="BP2" s="241"/>
      <c r="BQ2" s="241"/>
      <c r="BR2" s="107">
        <f>BP2*$C2</f>
        <v>0</v>
      </c>
      <c r="BS2" s="241"/>
      <c r="BT2" s="241"/>
      <c r="BU2" s="107">
        <f>BS2*$C2</f>
        <v>0</v>
      </c>
      <c r="BV2" s="241"/>
      <c r="BW2" s="241"/>
      <c r="BX2" s="108">
        <f>BV2*$C2</f>
        <v>0</v>
      </c>
      <c r="BY2" s="241"/>
      <c r="BZ2" s="241"/>
      <c r="CA2" s="108">
        <f>BY2*$C2</f>
        <v>0</v>
      </c>
      <c r="CB2" s="241"/>
      <c r="CC2" s="241"/>
      <c r="CD2" s="107">
        <f>CB2*$C2</f>
        <v>0</v>
      </c>
      <c r="CE2" s="241"/>
      <c r="CF2" s="241"/>
      <c r="CG2" s="107">
        <f>CE2*$C2</f>
        <v>0</v>
      </c>
      <c r="CH2" s="241"/>
      <c r="CI2" s="241"/>
      <c r="CJ2" s="107">
        <f>CH2*$C2</f>
        <v>0</v>
      </c>
      <c r="CK2" s="241"/>
      <c r="CL2" s="241"/>
      <c r="CM2" s="107">
        <f>CK2*$C2</f>
        <v>0</v>
      </c>
      <c r="CN2" s="241"/>
      <c r="CO2" s="241"/>
      <c r="CP2" s="107">
        <f>CN2*$C2</f>
        <v>0</v>
      </c>
      <c r="CQ2" s="241"/>
      <c r="CR2" s="241"/>
      <c r="CS2" s="107">
        <f>CQ2*$C2</f>
        <v>0</v>
      </c>
      <c r="CT2" s="241"/>
      <c r="CU2" s="241"/>
      <c r="CV2" s="107">
        <f>CT2*$C2</f>
        <v>0</v>
      </c>
      <c r="CW2" s="241"/>
      <c r="CX2" s="241"/>
      <c r="CY2" s="107">
        <f>CW2*$C2</f>
        <v>0</v>
      </c>
      <c r="CZ2" s="241"/>
      <c r="DA2" s="241"/>
      <c r="DB2" s="107">
        <f>CZ2*$C2</f>
        <v>0</v>
      </c>
      <c r="DC2" s="241"/>
      <c r="DD2" s="241"/>
      <c r="DE2" s="107">
        <f>DC2*$C2</f>
        <v>0</v>
      </c>
      <c r="DF2" s="241"/>
      <c r="DG2" s="241"/>
      <c r="DH2" s="107">
        <f>DF2*$C2</f>
        <v>0</v>
      </c>
      <c r="DI2" s="241"/>
      <c r="DJ2" s="241"/>
      <c r="DK2" s="107">
        <f>DI2*$C2</f>
        <v>0</v>
      </c>
      <c r="DL2" s="241"/>
      <c r="DM2" s="241"/>
      <c r="DN2" s="107">
        <f>DL2*$C2</f>
        <v>0</v>
      </c>
      <c r="DO2" s="241"/>
      <c r="DP2" s="241"/>
      <c r="DQ2" s="107">
        <f>DO2*$C2</f>
        <v>0</v>
      </c>
      <c r="DR2" s="241"/>
      <c r="DS2" s="241"/>
      <c r="DT2" s="107">
        <f>DR2*$C2</f>
        <v>0</v>
      </c>
      <c r="DU2" s="241"/>
      <c r="DV2" s="241"/>
      <c r="DW2" s="108">
        <f>DU2*$C2</f>
        <v>0</v>
      </c>
      <c r="DX2" s="241"/>
      <c r="DY2" s="241"/>
      <c r="DZ2" s="108">
        <f>DX2*$C2</f>
        <v>0</v>
      </c>
      <c r="EA2" s="241"/>
      <c r="EB2" s="241"/>
      <c r="EC2" s="107">
        <f>EA2*$C2</f>
        <v>0</v>
      </c>
      <c r="ED2" s="241"/>
      <c r="EE2" s="241"/>
      <c r="EF2" s="107">
        <f>ED2*$C2</f>
        <v>0</v>
      </c>
      <c r="EG2" s="241"/>
      <c r="EH2" s="241"/>
      <c r="EI2" s="107">
        <f>EG2*$C2</f>
        <v>0</v>
      </c>
      <c r="EJ2" s="241"/>
      <c r="EK2" s="241"/>
      <c r="EL2" s="107">
        <f>EJ2*$C2</f>
        <v>0</v>
      </c>
      <c r="EM2" s="241"/>
      <c r="EN2" s="241"/>
      <c r="EO2" s="107">
        <f>EM2*$C2</f>
        <v>0</v>
      </c>
      <c r="EP2" s="241"/>
      <c r="EQ2" s="241"/>
      <c r="ER2" s="107">
        <f>EP2*$C2</f>
        <v>0</v>
      </c>
      <c r="ES2" s="241"/>
      <c r="ET2" s="241"/>
      <c r="EU2" s="107">
        <f>ES2*$C2</f>
        <v>0</v>
      </c>
      <c r="EV2" s="241"/>
      <c r="EW2" s="241"/>
      <c r="EX2" s="107">
        <f>EV2*$C2</f>
        <v>0</v>
      </c>
      <c r="EY2" s="241"/>
      <c r="EZ2" s="241"/>
      <c r="FA2" s="107">
        <f>EY2*$C2</f>
        <v>0</v>
      </c>
      <c r="FB2" s="241"/>
      <c r="FC2" s="241"/>
      <c r="FD2" s="107">
        <f>FB2*$C2</f>
        <v>0</v>
      </c>
      <c r="FE2" s="241"/>
      <c r="FF2" s="241"/>
      <c r="FG2" s="107">
        <f>FE2*$C2</f>
        <v>0</v>
      </c>
      <c r="FH2" s="241"/>
      <c r="FI2" s="241"/>
      <c r="FJ2" s="107">
        <f>FH2*$C2</f>
        <v>0</v>
      </c>
      <c r="FK2" s="241"/>
      <c r="FL2" s="241"/>
      <c r="FM2" s="107">
        <f>FK2*$C2</f>
        <v>0</v>
      </c>
      <c r="FN2" s="241"/>
      <c r="FO2" s="241"/>
      <c r="FP2" s="107">
        <f>FN2*$C2</f>
        <v>0</v>
      </c>
      <c r="FQ2" s="241"/>
      <c r="FR2" s="241"/>
      <c r="FS2" s="107">
        <f>FQ2*$C2</f>
        <v>0</v>
      </c>
      <c r="FT2" s="241"/>
      <c r="FU2" s="241"/>
      <c r="FV2" s="108">
        <f>FT2*$C2</f>
        <v>0</v>
      </c>
      <c r="FW2" s="241"/>
      <c r="FX2" s="241"/>
      <c r="FY2" s="108">
        <f>FW2*$C2</f>
        <v>0</v>
      </c>
      <c r="FZ2" s="241"/>
      <c r="GA2" s="241"/>
      <c r="GB2" s="107">
        <f>FZ2*$C2</f>
        <v>0</v>
      </c>
      <c r="GC2" s="241"/>
      <c r="GD2" s="241"/>
      <c r="GE2" s="107">
        <f>GC2*$C2</f>
        <v>0</v>
      </c>
      <c r="GF2" s="241"/>
      <c r="GG2" s="241"/>
      <c r="GH2" s="107">
        <f>GF2*$C2</f>
        <v>0</v>
      </c>
      <c r="GI2" s="241"/>
      <c r="GJ2" s="241"/>
      <c r="GK2" s="107">
        <f>GI2*$C2</f>
        <v>0</v>
      </c>
      <c r="GL2" s="241"/>
      <c r="GM2" s="241"/>
      <c r="GN2" s="107">
        <f>GL2*$C2</f>
        <v>0</v>
      </c>
      <c r="GO2" s="241"/>
      <c r="GP2" s="241"/>
      <c r="GQ2" s="107">
        <f>GO2*$C2</f>
        <v>0</v>
      </c>
      <c r="GR2" s="241"/>
      <c r="GS2" s="241"/>
      <c r="GT2" s="107">
        <f>GR2*$C2</f>
        <v>0</v>
      </c>
      <c r="GU2" s="241"/>
      <c r="GV2" s="241"/>
      <c r="GW2" s="107">
        <f>GU2*$C2</f>
        <v>0</v>
      </c>
      <c r="GX2" s="241"/>
      <c r="GY2" s="241"/>
      <c r="GZ2" s="107">
        <f>GX2*$C2</f>
        <v>0</v>
      </c>
      <c r="HA2" s="241"/>
      <c r="HB2" s="241"/>
      <c r="HC2" s="107">
        <f>HA2*$C2</f>
        <v>0</v>
      </c>
      <c r="HD2" s="241"/>
      <c r="HE2" s="241"/>
      <c r="HF2" s="107">
        <f>HD2*$C2</f>
        <v>0</v>
      </c>
      <c r="HG2" s="241"/>
      <c r="HH2" s="241"/>
      <c r="HI2" s="107">
        <f>HG2*$C2</f>
        <v>0</v>
      </c>
      <c r="HJ2" s="241"/>
      <c r="HK2" s="241"/>
      <c r="HL2" s="107">
        <f>HJ2*$C2</f>
        <v>0</v>
      </c>
      <c r="HM2" s="241"/>
      <c r="HN2" s="241"/>
      <c r="HO2" s="107">
        <f>HM2*$C2</f>
        <v>0</v>
      </c>
      <c r="HP2" s="241"/>
      <c r="HQ2" s="241"/>
      <c r="HR2" s="107">
        <f>HP2*$C2</f>
        <v>0</v>
      </c>
      <c r="HS2" s="241"/>
      <c r="HT2" s="241"/>
      <c r="HU2" s="108">
        <f>HS2*$C2</f>
        <v>0</v>
      </c>
      <c r="HV2" s="241"/>
      <c r="HW2" s="241"/>
      <c r="HX2" s="108">
        <f>HV2*$C2</f>
        <v>0</v>
      </c>
      <c r="HY2" s="241"/>
      <c r="HZ2" s="241"/>
      <c r="IA2" s="107">
        <f>HY2*$C2</f>
        <v>0</v>
      </c>
      <c r="IB2" s="241"/>
      <c r="IC2" s="241"/>
      <c r="ID2" s="107">
        <f>IB2*$C2</f>
        <v>0</v>
      </c>
      <c r="IE2" s="241"/>
      <c r="IF2" s="241"/>
      <c r="IG2" s="107">
        <f>IE2*$C2</f>
        <v>0</v>
      </c>
      <c r="IH2" s="241"/>
      <c r="II2" s="241"/>
      <c r="IJ2" s="107">
        <f>IH2*$C2</f>
        <v>0</v>
      </c>
      <c r="IK2" s="241"/>
      <c r="IL2" s="241"/>
      <c r="IM2" s="107">
        <f>IK2*$C2</f>
        <v>0</v>
      </c>
      <c r="IN2" s="241"/>
      <c r="IO2" s="241"/>
      <c r="IP2" s="107">
        <f>IN2*$C2</f>
        <v>0</v>
      </c>
      <c r="IQ2" s="241"/>
      <c r="IR2" s="241"/>
      <c r="IS2" s="107">
        <f>IQ2*$C2</f>
        <v>0</v>
      </c>
      <c r="IT2" s="241"/>
      <c r="IU2" s="241"/>
      <c r="IV2" s="107">
        <f>IT2*$C2</f>
        <v>0</v>
      </c>
      <c r="IW2" s="241"/>
      <c r="IX2" s="241"/>
      <c r="IY2" s="107">
        <f>IW2*$C2</f>
        <v>0</v>
      </c>
      <c r="IZ2" s="241"/>
      <c r="JA2" s="241"/>
      <c r="JB2" s="107">
        <f>IZ2*$C2</f>
        <v>0</v>
      </c>
      <c r="JC2" s="241"/>
      <c r="JD2" s="241"/>
      <c r="JE2" s="107">
        <f>JC2*$C2</f>
        <v>0</v>
      </c>
      <c r="JF2" s="241"/>
      <c r="JG2" s="241"/>
      <c r="JH2" s="107">
        <f>JF2*$C2</f>
        <v>0</v>
      </c>
      <c r="JI2" s="241"/>
      <c r="JJ2" s="241"/>
      <c r="JK2" s="107">
        <f>JI2*$C2</f>
        <v>0</v>
      </c>
      <c r="JL2" s="241"/>
      <c r="JM2" s="241"/>
      <c r="JN2" s="107">
        <f>JL2*$C2</f>
        <v>0</v>
      </c>
      <c r="JO2" s="241"/>
      <c r="JP2" s="241"/>
      <c r="JQ2" s="107">
        <f>JO2*$C2</f>
        <v>0</v>
      </c>
      <c r="JR2" s="241"/>
      <c r="JS2" s="241"/>
      <c r="JT2" s="107">
        <f>JR2*$C2</f>
        <v>0</v>
      </c>
      <c r="JU2" s="241"/>
      <c r="JV2" s="241"/>
      <c r="JW2" s="107">
        <f>JU2*$C2</f>
        <v>0</v>
      </c>
      <c r="JX2" s="241"/>
      <c r="JY2" s="241"/>
      <c r="JZ2" s="107">
        <f>JX2*$C2</f>
        <v>0</v>
      </c>
      <c r="KA2" s="241"/>
      <c r="KB2" s="241"/>
      <c r="KC2" s="107">
        <f>KA2*$C2</f>
        <v>0</v>
      </c>
      <c r="KD2" s="241"/>
      <c r="KE2" s="241"/>
      <c r="KF2" s="107">
        <f>KD2*$C2</f>
        <v>0</v>
      </c>
      <c r="KG2" s="241"/>
      <c r="KH2" s="241"/>
      <c r="KI2" s="107">
        <f>KG2*$C2</f>
        <v>0</v>
      </c>
      <c r="KJ2" s="241"/>
      <c r="KK2" s="241"/>
      <c r="KL2" s="107">
        <f>KJ2*$C2</f>
        <v>0</v>
      </c>
      <c r="KM2" s="241"/>
      <c r="KN2" s="241"/>
      <c r="KO2" s="107">
        <f>KM2*$C2</f>
        <v>0</v>
      </c>
      <c r="KP2" s="241"/>
      <c r="KQ2" s="241"/>
      <c r="KR2" s="107">
        <f>KP2*$C2</f>
        <v>0</v>
      </c>
      <c r="KS2" s="153">
        <f>E2+H2+K2+N2+Q2+T2+W2+Z2+AC2+AF2+AI2+AL2+AO2+AR2+AU2+AX2+BA2+BD2+BG2+BJ2+BM2+BP2+BS2+BV2+BY2+CB2+CE2+CH2+CK2+CN2+CQ2+CT2+CW2+CZ2+DC2+DF2+DI2+DL2+DO2+DR2+DU2+DX2+EA2+ED2+EG2+EJ2+EM2+EP2+ES2+EV2+EY2+FB2+FE2+FH2+FK2+FN2+FQ2+FT2+FW2+FZ2+GC2+GF2+GI2+GL2+GO2+GR2+GU2+GX2+HA2+HD2+HG2+HJ2+HM2+HP2+HS2+HV2+HY2+IB2+IE2+IH2+IK2+IN2+IQ2+IT2+IW2+IZ2+JC2+JF2+JI2+JL2+JO2+JR2+JU2+JX2+KA2+KD2+KG2+KJ2+KM2+KP2</f>
        <v>0</v>
      </c>
    </row>
    <row r="3" spans="1:305" ht="20.100000000000001" customHeight="1" x14ac:dyDescent="0.2">
      <c r="A3" s="249"/>
      <c r="B3" s="111" t="s">
        <v>77</v>
      </c>
      <c r="C3" s="100">
        <v>4</v>
      </c>
      <c r="D3" s="101" t="s">
        <v>159</v>
      </c>
      <c r="E3" s="240"/>
      <c r="F3" s="240"/>
      <c r="G3" s="108">
        <f t="shared" ref="G3:G64" si="0">E3*$C3</f>
        <v>0</v>
      </c>
      <c r="H3" s="240"/>
      <c r="I3" s="240"/>
      <c r="J3" s="108">
        <f t="shared" ref="J3:J64" si="1">H3*$C3</f>
        <v>0</v>
      </c>
      <c r="K3" s="240"/>
      <c r="L3" s="240"/>
      <c r="M3" s="108">
        <f t="shared" ref="M3:M64" si="2">K3*$C3</f>
        <v>0</v>
      </c>
      <c r="N3" s="240"/>
      <c r="O3" s="240"/>
      <c r="P3" s="108">
        <f t="shared" ref="P3:P64" si="3">N3*$C3</f>
        <v>0</v>
      </c>
      <c r="Q3" s="240"/>
      <c r="R3" s="240"/>
      <c r="S3" s="108">
        <f t="shared" ref="S3:S64" si="4">Q3*$C3</f>
        <v>0</v>
      </c>
      <c r="T3" s="240"/>
      <c r="U3" s="240"/>
      <c r="V3" s="108">
        <f t="shared" ref="V3:V64" si="5">T3*$C3</f>
        <v>0</v>
      </c>
      <c r="W3" s="240"/>
      <c r="X3" s="240"/>
      <c r="Y3" s="108">
        <f t="shared" ref="Y3:Y64" si="6">W3*$C3</f>
        <v>0</v>
      </c>
      <c r="Z3" s="240"/>
      <c r="AA3" s="240"/>
      <c r="AB3" s="108">
        <f t="shared" ref="AB3:AB64" si="7">Z3*$C3</f>
        <v>0</v>
      </c>
      <c r="AC3" s="240"/>
      <c r="AD3" s="240"/>
      <c r="AE3" s="108">
        <f t="shared" ref="AE3:AE64" si="8">AC3*$C3</f>
        <v>0</v>
      </c>
      <c r="AF3" s="240"/>
      <c r="AG3" s="240"/>
      <c r="AH3" s="108">
        <f t="shared" ref="AH3:AH64" si="9">AF3*$C3</f>
        <v>0</v>
      </c>
      <c r="AI3" s="240"/>
      <c r="AJ3" s="240"/>
      <c r="AK3" s="108">
        <f t="shared" ref="AK3:AK64" si="10">AI3*$C3</f>
        <v>0</v>
      </c>
      <c r="AL3" s="240"/>
      <c r="AM3" s="240"/>
      <c r="AN3" s="108">
        <f t="shared" ref="AN3:AN64" si="11">AL3*$C3</f>
        <v>0</v>
      </c>
      <c r="AO3" s="240"/>
      <c r="AP3" s="240"/>
      <c r="AQ3" s="108">
        <f t="shared" ref="AQ3:AQ64" si="12">AO3*$C3</f>
        <v>0</v>
      </c>
      <c r="AR3" s="240"/>
      <c r="AS3" s="240"/>
      <c r="AT3" s="108">
        <f t="shared" ref="AT3:AT64" si="13">AR3*$C3</f>
        <v>0</v>
      </c>
      <c r="AU3" s="240"/>
      <c r="AV3" s="240"/>
      <c r="AW3" s="108">
        <f t="shared" ref="AW3:AW64" si="14">AU3*$C3</f>
        <v>0</v>
      </c>
      <c r="AX3" s="240"/>
      <c r="AY3" s="240"/>
      <c r="AZ3" s="108">
        <f t="shared" ref="AZ3:AZ64" si="15">AX3*$C3</f>
        <v>0</v>
      </c>
      <c r="BA3" s="240"/>
      <c r="BB3" s="240"/>
      <c r="BC3" s="108">
        <f t="shared" ref="BC3:BC64" si="16">BA3*$C3</f>
        <v>0</v>
      </c>
      <c r="BD3" s="240"/>
      <c r="BE3" s="240"/>
      <c r="BF3" s="108">
        <f t="shared" ref="BF3:BF64" si="17">BD3*$C3</f>
        <v>0</v>
      </c>
      <c r="BG3" s="240"/>
      <c r="BH3" s="240"/>
      <c r="BI3" s="108">
        <f t="shared" ref="BI3:BI64" si="18">BG3*$C3</f>
        <v>0</v>
      </c>
      <c r="BJ3" s="240"/>
      <c r="BK3" s="240"/>
      <c r="BL3" s="108">
        <f t="shared" ref="BL3:BL64" si="19">BJ3*$C3</f>
        <v>0</v>
      </c>
      <c r="BM3" s="240"/>
      <c r="BN3" s="240"/>
      <c r="BO3" s="108">
        <f t="shared" ref="BO3:BO64" si="20">BM3*$C3</f>
        <v>0</v>
      </c>
      <c r="BP3" s="240"/>
      <c r="BQ3" s="240"/>
      <c r="BR3" s="108">
        <f t="shared" ref="BR3:BR64" si="21">BP3*$C3</f>
        <v>0</v>
      </c>
      <c r="BS3" s="240"/>
      <c r="BT3" s="240"/>
      <c r="BU3" s="108">
        <f t="shared" ref="BU3:BU64" si="22">BS3*$C3</f>
        <v>0</v>
      </c>
      <c r="BV3" s="240"/>
      <c r="BW3" s="240"/>
      <c r="BX3" s="108">
        <f t="shared" ref="BX3:BX64" si="23">BV3*$C3</f>
        <v>0</v>
      </c>
      <c r="BY3" s="240"/>
      <c r="BZ3" s="240"/>
      <c r="CA3" s="108">
        <f t="shared" ref="CA3:CA64" si="24">BY3*$C3</f>
        <v>0</v>
      </c>
      <c r="CB3" s="240"/>
      <c r="CC3" s="240"/>
      <c r="CD3" s="108">
        <f t="shared" ref="CD3:CD64" si="25">CB3*$C3</f>
        <v>0</v>
      </c>
      <c r="CE3" s="240"/>
      <c r="CF3" s="240"/>
      <c r="CG3" s="108">
        <f t="shared" ref="CG3:CG64" si="26">CE3*$C3</f>
        <v>0</v>
      </c>
      <c r="CH3" s="240"/>
      <c r="CI3" s="240"/>
      <c r="CJ3" s="108">
        <f t="shared" ref="CJ3:CJ64" si="27">CH3*$C3</f>
        <v>0</v>
      </c>
      <c r="CK3" s="240"/>
      <c r="CL3" s="240"/>
      <c r="CM3" s="108">
        <f t="shared" ref="CM3:CM64" si="28">CK3*$C3</f>
        <v>0</v>
      </c>
      <c r="CN3" s="240"/>
      <c r="CO3" s="240"/>
      <c r="CP3" s="108">
        <f t="shared" ref="CP3:CP64" si="29">CN3*$C3</f>
        <v>0</v>
      </c>
      <c r="CQ3" s="240"/>
      <c r="CR3" s="240"/>
      <c r="CS3" s="108">
        <f t="shared" ref="CS3:CS64" si="30">CQ3*$C3</f>
        <v>0</v>
      </c>
      <c r="CT3" s="240"/>
      <c r="CU3" s="240"/>
      <c r="CV3" s="108">
        <f t="shared" ref="CV3:CV64" si="31">CT3*$C3</f>
        <v>0</v>
      </c>
      <c r="CW3" s="240"/>
      <c r="CX3" s="240"/>
      <c r="CY3" s="108">
        <f t="shared" ref="CY3:CY64" si="32">CW3*$C3</f>
        <v>0</v>
      </c>
      <c r="CZ3" s="240"/>
      <c r="DA3" s="240"/>
      <c r="DB3" s="108">
        <f t="shared" ref="DB3:DB64" si="33">CZ3*$C3</f>
        <v>0</v>
      </c>
      <c r="DC3" s="240"/>
      <c r="DD3" s="240"/>
      <c r="DE3" s="108">
        <f t="shared" ref="DE3:DE64" si="34">DC3*$C3</f>
        <v>0</v>
      </c>
      <c r="DF3" s="240"/>
      <c r="DG3" s="240"/>
      <c r="DH3" s="108">
        <f t="shared" ref="DH3:DH64" si="35">DF3*$C3</f>
        <v>0</v>
      </c>
      <c r="DI3" s="240"/>
      <c r="DJ3" s="240"/>
      <c r="DK3" s="108">
        <f t="shared" ref="DK3:DK64" si="36">DI3*$C3</f>
        <v>0</v>
      </c>
      <c r="DL3" s="240"/>
      <c r="DM3" s="240"/>
      <c r="DN3" s="108">
        <f t="shared" ref="DN3:DN64" si="37">DL3*$C3</f>
        <v>0</v>
      </c>
      <c r="DO3" s="240"/>
      <c r="DP3" s="240"/>
      <c r="DQ3" s="108">
        <f t="shared" ref="DQ3:DQ64" si="38">DO3*$C3</f>
        <v>0</v>
      </c>
      <c r="DR3" s="240"/>
      <c r="DS3" s="240"/>
      <c r="DT3" s="108">
        <f t="shared" ref="DT3:DT64" si="39">DR3*$C3</f>
        <v>0</v>
      </c>
      <c r="DU3" s="240"/>
      <c r="DV3" s="240"/>
      <c r="DW3" s="108">
        <f t="shared" ref="DW3:DW64" si="40">DU3*$C3</f>
        <v>0</v>
      </c>
      <c r="DX3" s="240"/>
      <c r="DY3" s="240"/>
      <c r="DZ3" s="108">
        <f t="shared" ref="DZ3:DZ64" si="41">DX3*$C3</f>
        <v>0</v>
      </c>
      <c r="EA3" s="240"/>
      <c r="EB3" s="240"/>
      <c r="EC3" s="108">
        <f t="shared" ref="EC3:EC64" si="42">EA3*$C3</f>
        <v>0</v>
      </c>
      <c r="ED3" s="240"/>
      <c r="EE3" s="240"/>
      <c r="EF3" s="108">
        <f t="shared" ref="EF3:EF64" si="43">ED3*$C3</f>
        <v>0</v>
      </c>
      <c r="EG3" s="240"/>
      <c r="EH3" s="240"/>
      <c r="EI3" s="108">
        <f t="shared" ref="EI3:EI64" si="44">EG3*$C3</f>
        <v>0</v>
      </c>
      <c r="EJ3" s="240"/>
      <c r="EK3" s="240"/>
      <c r="EL3" s="108">
        <f t="shared" ref="EL3:EL64" si="45">EJ3*$C3</f>
        <v>0</v>
      </c>
      <c r="EM3" s="240"/>
      <c r="EN3" s="240"/>
      <c r="EO3" s="108">
        <f t="shared" ref="EO3:EO64" si="46">EM3*$C3</f>
        <v>0</v>
      </c>
      <c r="EP3" s="240"/>
      <c r="EQ3" s="240"/>
      <c r="ER3" s="108">
        <f t="shared" ref="ER3:ER64" si="47">EP3*$C3</f>
        <v>0</v>
      </c>
      <c r="ES3" s="240"/>
      <c r="ET3" s="240"/>
      <c r="EU3" s="108">
        <f t="shared" ref="EU3:EU64" si="48">ES3*$C3</f>
        <v>0</v>
      </c>
      <c r="EV3" s="240"/>
      <c r="EW3" s="240"/>
      <c r="EX3" s="108">
        <f t="shared" ref="EX3:EX64" si="49">EV3*$C3</f>
        <v>0</v>
      </c>
      <c r="EY3" s="240"/>
      <c r="EZ3" s="240"/>
      <c r="FA3" s="108">
        <f t="shared" ref="FA3:FA64" si="50">EY3*$C3</f>
        <v>0</v>
      </c>
      <c r="FB3" s="240"/>
      <c r="FC3" s="240"/>
      <c r="FD3" s="108">
        <f t="shared" ref="FD3:FD64" si="51">FB3*$C3</f>
        <v>0</v>
      </c>
      <c r="FE3" s="240"/>
      <c r="FF3" s="240"/>
      <c r="FG3" s="108">
        <f t="shared" ref="FG3:FG64" si="52">FE3*$C3</f>
        <v>0</v>
      </c>
      <c r="FH3" s="240"/>
      <c r="FI3" s="240"/>
      <c r="FJ3" s="108">
        <f t="shared" ref="FJ3:FJ64" si="53">FH3*$C3</f>
        <v>0</v>
      </c>
      <c r="FK3" s="240"/>
      <c r="FL3" s="240"/>
      <c r="FM3" s="108">
        <f t="shared" ref="FM3:FM64" si="54">FK3*$C3</f>
        <v>0</v>
      </c>
      <c r="FN3" s="240"/>
      <c r="FO3" s="240"/>
      <c r="FP3" s="108">
        <f t="shared" ref="FP3:FP64" si="55">FN3*$C3</f>
        <v>0</v>
      </c>
      <c r="FQ3" s="240"/>
      <c r="FR3" s="240"/>
      <c r="FS3" s="108">
        <f t="shared" ref="FS3:FS64" si="56">FQ3*$C3</f>
        <v>0</v>
      </c>
      <c r="FT3" s="240"/>
      <c r="FU3" s="240"/>
      <c r="FV3" s="108">
        <f t="shared" ref="FV3:FV64" si="57">FT3*$C3</f>
        <v>0</v>
      </c>
      <c r="FW3" s="240"/>
      <c r="FX3" s="240"/>
      <c r="FY3" s="108">
        <f t="shared" ref="FY3:FY64" si="58">FW3*$C3</f>
        <v>0</v>
      </c>
      <c r="FZ3" s="240"/>
      <c r="GA3" s="240"/>
      <c r="GB3" s="108">
        <f t="shared" ref="GB3:GB64" si="59">FZ3*$C3</f>
        <v>0</v>
      </c>
      <c r="GC3" s="240"/>
      <c r="GD3" s="240"/>
      <c r="GE3" s="108">
        <f t="shared" ref="GE3:GE64" si="60">GC3*$C3</f>
        <v>0</v>
      </c>
      <c r="GF3" s="240"/>
      <c r="GG3" s="240"/>
      <c r="GH3" s="108">
        <f t="shared" ref="GH3:GH64" si="61">GF3*$C3</f>
        <v>0</v>
      </c>
      <c r="GI3" s="240"/>
      <c r="GJ3" s="240"/>
      <c r="GK3" s="108">
        <f t="shared" ref="GK3:GK64" si="62">GI3*$C3</f>
        <v>0</v>
      </c>
      <c r="GL3" s="240"/>
      <c r="GM3" s="240"/>
      <c r="GN3" s="108">
        <f t="shared" ref="GN3:GN64" si="63">GL3*$C3</f>
        <v>0</v>
      </c>
      <c r="GO3" s="240"/>
      <c r="GP3" s="240"/>
      <c r="GQ3" s="108">
        <f t="shared" ref="GQ3:GQ64" si="64">GO3*$C3</f>
        <v>0</v>
      </c>
      <c r="GR3" s="240"/>
      <c r="GS3" s="240"/>
      <c r="GT3" s="108">
        <f t="shared" ref="GT3:GT64" si="65">GR3*$C3</f>
        <v>0</v>
      </c>
      <c r="GU3" s="240"/>
      <c r="GV3" s="240"/>
      <c r="GW3" s="108">
        <f t="shared" ref="GW3:GW64" si="66">GU3*$C3</f>
        <v>0</v>
      </c>
      <c r="GX3" s="240"/>
      <c r="GY3" s="240"/>
      <c r="GZ3" s="108">
        <f t="shared" ref="GZ3:GZ64" si="67">GX3*$C3</f>
        <v>0</v>
      </c>
      <c r="HA3" s="240"/>
      <c r="HB3" s="240"/>
      <c r="HC3" s="108">
        <f t="shared" ref="HC3:HC64" si="68">HA3*$C3</f>
        <v>0</v>
      </c>
      <c r="HD3" s="240"/>
      <c r="HE3" s="240"/>
      <c r="HF3" s="108">
        <f t="shared" ref="HF3:HF64" si="69">HD3*$C3</f>
        <v>0</v>
      </c>
      <c r="HG3" s="240"/>
      <c r="HH3" s="240"/>
      <c r="HI3" s="108">
        <f t="shared" ref="HI3:HI64" si="70">HG3*$C3</f>
        <v>0</v>
      </c>
      <c r="HJ3" s="240"/>
      <c r="HK3" s="240"/>
      <c r="HL3" s="108">
        <f t="shared" ref="HL3:HL64" si="71">HJ3*$C3</f>
        <v>0</v>
      </c>
      <c r="HM3" s="240"/>
      <c r="HN3" s="240"/>
      <c r="HO3" s="108">
        <f t="shared" ref="HO3:HO64" si="72">HM3*$C3</f>
        <v>0</v>
      </c>
      <c r="HP3" s="240"/>
      <c r="HQ3" s="240"/>
      <c r="HR3" s="108">
        <f t="shared" ref="HR3:HR64" si="73">HP3*$C3</f>
        <v>0</v>
      </c>
      <c r="HS3" s="240"/>
      <c r="HT3" s="240"/>
      <c r="HU3" s="108">
        <f t="shared" ref="HU3:HU64" si="74">HS3*$C3</f>
        <v>0</v>
      </c>
      <c r="HV3" s="240"/>
      <c r="HW3" s="240"/>
      <c r="HX3" s="108">
        <f t="shared" ref="HX3:HX64" si="75">HV3*$C3</f>
        <v>0</v>
      </c>
      <c r="HY3" s="240"/>
      <c r="HZ3" s="240"/>
      <c r="IA3" s="108">
        <f t="shared" ref="IA3:IA64" si="76">HY3*$C3</f>
        <v>0</v>
      </c>
      <c r="IB3" s="240"/>
      <c r="IC3" s="240"/>
      <c r="ID3" s="108">
        <f t="shared" ref="ID3:ID64" si="77">IB3*$C3</f>
        <v>0</v>
      </c>
      <c r="IE3" s="240"/>
      <c r="IF3" s="240"/>
      <c r="IG3" s="108">
        <f t="shared" ref="IG3:IG64" si="78">IE3*$C3</f>
        <v>0</v>
      </c>
      <c r="IH3" s="240"/>
      <c r="II3" s="240"/>
      <c r="IJ3" s="108">
        <f t="shared" ref="IJ3:IJ64" si="79">IH3*$C3</f>
        <v>0</v>
      </c>
      <c r="IK3" s="240"/>
      <c r="IL3" s="240"/>
      <c r="IM3" s="108">
        <f t="shared" ref="IM3:IM64" si="80">IK3*$C3</f>
        <v>0</v>
      </c>
      <c r="IN3" s="240"/>
      <c r="IO3" s="240"/>
      <c r="IP3" s="108">
        <f t="shared" ref="IP3:IP64" si="81">IN3*$C3</f>
        <v>0</v>
      </c>
      <c r="IQ3" s="240"/>
      <c r="IR3" s="240"/>
      <c r="IS3" s="108">
        <f t="shared" ref="IS3:IS64" si="82">IQ3*$C3</f>
        <v>0</v>
      </c>
      <c r="IT3" s="240"/>
      <c r="IU3" s="240"/>
      <c r="IV3" s="108">
        <f t="shared" ref="IV3:IV64" si="83">IT3*$C3</f>
        <v>0</v>
      </c>
      <c r="IW3" s="240"/>
      <c r="IX3" s="240"/>
      <c r="IY3" s="108">
        <f t="shared" ref="IY3:IY64" si="84">IW3*$C3</f>
        <v>0</v>
      </c>
      <c r="IZ3" s="240"/>
      <c r="JA3" s="240"/>
      <c r="JB3" s="108">
        <f t="shared" ref="JB3:JB64" si="85">IZ3*$C3</f>
        <v>0</v>
      </c>
      <c r="JC3" s="240"/>
      <c r="JD3" s="240"/>
      <c r="JE3" s="108">
        <f t="shared" ref="JE3:JE64" si="86">JC3*$C3</f>
        <v>0</v>
      </c>
      <c r="JF3" s="240"/>
      <c r="JG3" s="240"/>
      <c r="JH3" s="108">
        <f t="shared" ref="JH3:JH64" si="87">JF3*$C3</f>
        <v>0</v>
      </c>
      <c r="JI3" s="240"/>
      <c r="JJ3" s="240"/>
      <c r="JK3" s="108">
        <f t="shared" ref="JK3:JK64" si="88">JI3*$C3</f>
        <v>0</v>
      </c>
      <c r="JL3" s="240"/>
      <c r="JM3" s="240"/>
      <c r="JN3" s="108">
        <f t="shared" ref="JN3:JN64" si="89">JL3*$C3</f>
        <v>0</v>
      </c>
      <c r="JO3" s="240"/>
      <c r="JP3" s="240"/>
      <c r="JQ3" s="108">
        <f t="shared" ref="JQ3:JQ64" si="90">JO3*$C3</f>
        <v>0</v>
      </c>
      <c r="JR3" s="240"/>
      <c r="JS3" s="240"/>
      <c r="JT3" s="108">
        <f t="shared" ref="JT3:JT64" si="91">JR3*$C3</f>
        <v>0</v>
      </c>
      <c r="JU3" s="240"/>
      <c r="JV3" s="240"/>
      <c r="JW3" s="108">
        <f t="shared" ref="JW3:JW64" si="92">JU3*$C3</f>
        <v>0</v>
      </c>
      <c r="JX3" s="240"/>
      <c r="JY3" s="240"/>
      <c r="JZ3" s="108">
        <f t="shared" ref="JZ3:JZ64" si="93">JX3*$C3</f>
        <v>0</v>
      </c>
      <c r="KA3" s="240"/>
      <c r="KB3" s="240"/>
      <c r="KC3" s="108">
        <f t="shared" ref="KC3:KC64" si="94">KA3*$C3</f>
        <v>0</v>
      </c>
      <c r="KD3" s="240"/>
      <c r="KE3" s="240"/>
      <c r="KF3" s="108">
        <f t="shared" ref="KF3:KF64" si="95">KD3*$C3</f>
        <v>0</v>
      </c>
      <c r="KG3" s="240"/>
      <c r="KH3" s="240"/>
      <c r="KI3" s="108">
        <f t="shared" ref="KI3:KI64" si="96">KG3*$C3</f>
        <v>0</v>
      </c>
      <c r="KJ3" s="240"/>
      <c r="KK3" s="240"/>
      <c r="KL3" s="108">
        <f t="shared" ref="KL3:KL64" si="97">KJ3*$C3</f>
        <v>0</v>
      </c>
      <c r="KM3" s="240"/>
      <c r="KN3" s="240"/>
      <c r="KO3" s="108">
        <f t="shared" ref="KO3:KO64" si="98">KM3*$C3</f>
        <v>0</v>
      </c>
      <c r="KP3" s="240"/>
      <c r="KQ3" s="240"/>
      <c r="KR3" s="108">
        <f t="shared" ref="KR3:KR64" si="99">KP3*$C3</f>
        <v>0</v>
      </c>
      <c r="KS3" s="153">
        <f t="shared" ref="KS3:KS64" si="100">E3+H3+K3+N3+Q3+T3+W3+Z3+AC3+AF3+AI3+AL3+AO3+AR3+AU3+AX3+BA3+BD3+BG3+BJ3+BM3+BP3+BS3+BV3+BY3+CB3+CE3+CH3+CK3+CN3+CQ3+CT3+CW3+CZ3+DC3+DF3+DI3+DL3+DO3+DR3+DU3+DX3+EA3+ED3+EG3+EJ3+EM3+EP3+ES3+EV3+EY3+FB3+FE3+FH3+FK3+FN3+FQ3+FT3+FW3+FZ3+GC3+GF3+GI3+GL3+GO3+GR3+GU3+GX3+HA3+HD3+HG3+HJ3+HM3+HP3+HS3+HV3+HY3+IB3+IE3+IH3+IK3+IN3+IQ3+IT3+IW3+IZ3+JC3+JF3+JI3+JL3+JO3+JR3+JU3+JX3+KA3+KD3+KG3+KJ3+KM3+KP3</f>
        <v>0</v>
      </c>
    </row>
    <row r="4" spans="1:305" ht="20.100000000000001" customHeight="1" x14ac:dyDescent="0.2">
      <c r="A4" s="249"/>
      <c r="B4" s="111" t="s">
        <v>108</v>
      </c>
      <c r="C4" s="100">
        <v>4</v>
      </c>
      <c r="D4" s="101" t="s">
        <v>160</v>
      </c>
      <c r="E4" s="240"/>
      <c r="F4" s="240"/>
      <c r="G4" s="108">
        <f t="shared" si="0"/>
        <v>0</v>
      </c>
      <c r="H4" s="240"/>
      <c r="I4" s="240"/>
      <c r="J4" s="108">
        <f t="shared" si="1"/>
        <v>0</v>
      </c>
      <c r="K4" s="240"/>
      <c r="L4" s="240"/>
      <c r="M4" s="108">
        <f t="shared" si="2"/>
        <v>0</v>
      </c>
      <c r="N4" s="240"/>
      <c r="O4" s="240"/>
      <c r="P4" s="108">
        <f t="shared" si="3"/>
        <v>0</v>
      </c>
      <c r="Q4" s="240"/>
      <c r="R4" s="240"/>
      <c r="S4" s="108">
        <f t="shared" si="4"/>
        <v>0</v>
      </c>
      <c r="T4" s="240"/>
      <c r="U4" s="240"/>
      <c r="V4" s="108">
        <f t="shared" si="5"/>
        <v>0</v>
      </c>
      <c r="W4" s="240"/>
      <c r="X4" s="240"/>
      <c r="Y4" s="108">
        <f t="shared" si="6"/>
        <v>0</v>
      </c>
      <c r="Z4" s="240"/>
      <c r="AA4" s="240"/>
      <c r="AB4" s="108">
        <f t="shared" si="7"/>
        <v>0</v>
      </c>
      <c r="AC4" s="240"/>
      <c r="AD4" s="240"/>
      <c r="AE4" s="108">
        <f t="shared" si="8"/>
        <v>0</v>
      </c>
      <c r="AF4" s="240"/>
      <c r="AG4" s="240"/>
      <c r="AH4" s="108">
        <f t="shared" si="9"/>
        <v>0</v>
      </c>
      <c r="AI4" s="240"/>
      <c r="AJ4" s="240"/>
      <c r="AK4" s="108">
        <f t="shared" si="10"/>
        <v>0</v>
      </c>
      <c r="AL4" s="240"/>
      <c r="AM4" s="240"/>
      <c r="AN4" s="108">
        <f t="shared" si="11"/>
        <v>0</v>
      </c>
      <c r="AO4" s="240"/>
      <c r="AP4" s="240"/>
      <c r="AQ4" s="108">
        <f t="shared" si="12"/>
        <v>0</v>
      </c>
      <c r="AR4" s="240"/>
      <c r="AS4" s="240"/>
      <c r="AT4" s="108">
        <f t="shared" si="13"/>
        <v>0</v>
      </c>
      <c r="AU4" s="240"/>
      <c r="AV4" s="240"/>
      <c r="AW4" s="108">
        <f t="shared" si="14"/>
        <v>0</v>
      </c>
      <c r="AX4" s="240"/>
      <c r="AY4" s="240"/>
      <c r="AZ4" s="108">
        <f t="shared" si="15"/>
        <v>0</v>
      </c>
      <c r="BA4" s="240"/>
      <c r="BB4" s="240"/>
      <c r="BC4" s="108">
        <f t="shared" si="16"/>
        <v>0</v>
      </c>
      <c r="BD4" s="240"/>
      <c r="BE4" s="240"/>
      <c r="BF4" s="108">
        <f t="shared" si="17"/>
        <v>0</v>
      </c>
      <c r="BG4" s="240"/>
      <c r="BH4" s="240"/>
      <c r="BI4" s="108">
        <f t="shared" si="18"/>
        <v>0</v>
      </c>
      <c r="BJ4" s="240"/>
      <c r="BK4" s="240"/>
      <c r="BL4" s="108">
        <f t="shared" si="19"/>
        <v>0</v>
      </c>
      <c r="BM4" s="240"/>
      <c r="BN4" s="240"/>
      <c r="BO4" s="108">
        <f t="shared" si="20"/>
        <v>0</v>
      </c>
      <c r="BP4" s="240"/>
      <c r="BQ4" s="240"/>
      <c r="BR4" s="108">
        <f t="shared" si="21"/>
        <v>0</v>
      </c>
      <c r="BS4" s="240"/>
      <c r="BT4" s="240"/>
      <c r="BU4" s="108">
        <f t="shared" si="22"/>
        <v>0</v>
      </c>
      <c r="BV4" s="240"/>
      <c r="BW4" s="240"/>
      <c r="BX4" s="108">
        <f t="shared" si="23"/>
        <v>0</v>
      </c>
      <c r="BY4" s="240"/>
      <c r="BZ4" s="240"/>
      <c r="CA4" s="108">
        <f t="shared" si="24"/>
        <v>0</v>
      </c>
      <c r="CB4" s="240"/>
      <c r="CC4" s="240"/>
      <c r="CD4" s="108">
        <f t="shared" si="25"/>
        <v>0</v>
      </c>
      <c r="CE4" s="240"/>
      <c r="CF4" s="240"/>
      <c r="CG4" s="108">
        <f t="shared" si="26"/>
        <v>0</v>
      </c>
      <c r="CH4" s="240"/>
      <c r="CI4" s="240"/>
      <c r="CJ4" s="108">
        <f t="shared" si="27"/>
        <v>0</v>
      </c>
      <c r="CK4" s="240"/>
      <c r="CL4" s="240"/>
      <c r="CM4" s="108">
        <f t="shared" si="28"/>
        <v>0</v>
      </c>
      <c r="CN4" s="240"/>
      <c r="CO4" s="240"/>
      <c r="CP4" s="108">
        <f t="shared" si="29"/>
        <v>0</v>
      </c>
      <c r="CQ4" s="240"/>
      <c r="CR4" s="240"/>
      <c r="CS4" s="108">
        <f t="shared" si="30"/>
        <v>0</v>
      </c>
      <c r="CT4" s="240"/>
      <c r="CU4" s="240"/>
      <c r="CV4" s="108">
        <f t="shared" si="31"/>
        <v>0</v>
      </c>
      <c r="CW4" s="240"/>
      <c r="CX4" s="240"/>
      <c r="CY4" s="108">
        <f t="shared" si="32"/>
        <v>0</v>
      </c>
      <c r="CZ4" s="240"/>
      <c r="DA4" s="240"/>
      <c r="DB4" s="108">
        <f t="shared" si="33"/>
        <v>0</v>
      </c>
      <c r="DC4" s="240"/>
      <c r="DD4" s="240"/>
      <c r="DE4" s="108">
        <f t="shared" si="34"/>
        <v>0</v>
      </c>
      <c r="DF4" s="240"/>
      <c r="DG4" s="240"/>
      <c r="DH4" s="108">
        <f t="shared" si="35"/>
        <v>0</v>
      </c>
      <c r="DI4" s="240"/>
      <c r="DJ4" s="240"/>
      <c r="DK4" s="108">
        <f t="shared" si="36"/>
        <v>0</v>
      </c>
      <c r="DL4" s="240"/>
      <c r="DM4" s="240"/>
      <c r="DN4" s="108">
        <f t="shared" si="37"/>
        <v>0</v>
      </c>
      <c r="DO4" s="240"/>
      <c r="DP4" s="240"/>
      <c r="DQ4" s="108">
        <f t="shared" si="38"/>
        <v>0</v>
      </c>
      <c r="DR4" s="240"/>
      <c r="DS4" s="240"/>
      <c r="DT4" s="108">
        <f t="shared" si="39"/>
        <v>0</v>
      </c>
      <c r="DU4" s="240"/>
      <c r="DV4" s="240"/>
      <c r="DW4" s="108">
        <f t="shared" si="40"/>
        <v>0</v>
      </c>
      <c r="DX4" s="240"/>
      <c r="DY4" s="240"/>
      <c r="DZ4" s="108">
        <f t="shared" si="41"/>
        <v>0</v>
      </c>
      <c r="EA4" s="240"/>
      <c r="EB4" s="240"/>
      <c r="EC4" s="108">
        <f t="shared" si="42"/>
        <v>0</v>
      </c>
      <c r="ED4" s="240"/>
      <c r="EE4" s="240"/>
      <c r="EF4" s="108">
        <f t="shared" si="43"/>
        <v>0</v>
      </c>
      <c r="EG4" s="240"/>
      <c r="EH4" s="240"/>
      <c r="EI4" s="108">
        <f t="shared" si="44"/>
        <v>0</v>
      </c>
      <c r="EJ4" s="240"/>
      <c r="EK4" s="240"/>
      <c r="EL4" s="108">
        <f t="shared" si="45"/>
        <v>0</v>
      </c>
      <c r="EM4" s="240"/>
      <c r="EN4" s="240"/>
      <c r="EO4" s="108">
        <f t="shared" si="46"/>
        <v>0</v>
      </c>
      <c r="EP4" s="240"/>
      <c r="EQ4" s="240"/>
      <c r="ER4" s="108">
        <f t="shared" si="47"/>
        <v>0</v>
      </c>
      <c r="ES4" s="240"/>
      <c r="ET4" s="240"/>
      <c r="EU4" s="108">
        <f t="shared" si="48"/>
        <v>0</v>
      </c>
      <c r="EV4" s="240"/>
      <c r="EW4" s="240"/>
      <c r="EX4" s="108">
        <f t="shared" si="49"/>
        <v>0</v>
      </c>
      <c r="EY4" s="240"/>
      <c r="EZ4" s="240"/>
      <c r="FA4" s="108">
        <f t="shared" si="50"/>
        <v>0</v>
      </c>
      <c r="FB4" s="240"/>
      <c r="FC4" s="240"/>
      <c r="FD4" s="108">
        <f t="shared" si="51"/>
        <v>0</v>
      </c>
      <c r="FE4" s="240"/>
      <c r="FF4" s="240"/>
      <c r="FG4" s="108">
        <f t="shared" si="52"/>
        <v>0</v>
      </c>
      <c r="FH4" s="240"/>
      <c r="FI4" s="240"/>
      <c r="FJ4" s="108">
        <f t="shared" si="53"/>
        <v>0</v>
      </c>
      <c r="FK4" s="240"/>
      <c r="FL4" s="240"/>
      <c r="FM4" s="108">
        <f t="shared" si="54"/>
        <v>0</v>
      </c>
      <c r="FN4" s="240"/>
      <c r="FO4" s="240"/>
      <c r="FP4" s="108">
        <f t="shared" si="55"/>
        <v>0</v>
      </c>
      <c r="FQ4" s="240"/>
      <c r="FR4" s="240"/>
      <c r="FS4" s="108">
        <f t="shared" si="56"/>
        <v>0</v>
      </c>
      <c r="FT4" s="240"/>
      <c r="FU4" s="240"/>
      <c r="FV4" s="108">
        <f t="shared" si="57"/>
        <v>0</v>
      </c>
      <c r="FW4" s="240"/>
      <c r="FX4" s="240"/>
      <c r="FY4" s="108">
        <f t="shared" si="58"/>
        <v>0</v>
      </c>
      <c r="FZ4" s="240"/>
      <c r="GA4" s="240"/>
      <c r="GB4" s="108">
        <f t="shared" si="59"/>
        <v>0</v>
      </c>
      <c r="GC4" s="240"/>
      <c r="GD4" s="240"/>
      <c r="GE4" s="108">
        <f t="shared" si="60"/>
        <v>0</v>
      </c>
      <c r="GF4" s="240"/>
      <c r="GG4" s="240"/>
      <c r="GH4" s="108">
        <f t="shared" si="61"/>
        <v>0</v>
      </c>
      <c r="GI4" s="240"/>
      <c r="GJ4" s="240"/>
      <c r="GK4" s="108">
        <f t="shared" si="62"/>
        <v>0</v>
      </c>
      <c r="GL4" s="240"/>
      <c r="GM4" s="240"/>
      <c r="GN4" s="108">
        <f t="shared" si="63"/>
        <v>0</v>
      </c>
      <c r="GO4" s="240"/>
      <c r="GP4" s="240"/>
      <c r="GQ4" s="108">
        <f t="shared" si="64"/>
        <v>0</v>
      </c>
      <c r="GR4" s="240"/>
      <c r="GS4" s="240"/>
      <c r="GT4" s="108">
        <f t="shared" si="65"/>
        <v>0</v>
      </c>
      <c r="GU4" s="240"/>
      <c r="GV4" s="240"/>
      <c r="GW4" s="108">
        <f t="shared" si="66"/>
        <v>0</v>
      </c>
      <c r="GX4" s="240"/>
      <c r="GY4" s="240"/>
      <c r="GZ4" s="108">
        <f t="shared" si="67"/>
        <v>0</v>
      </c>
      <c r="HA4" s="240"/>
      <c r="HB4" s="240"/>
      <c r="HC4" s="108">
        <f t="shared" si="68"/>
        <v>0</v>
      </c>
      <c r="HD4" s="240"/>
      <c r="HE4" s="240"/>
      <c r="HF4" s="108">
        <f t="shared" si="69"/>
        <v>0</v>
      </c>
      <c r="HG4" s="240"/>
      <c r="HH4" s="240"/>
      <c r="HI4" s="108">
        <f t="shared" si="70"/>
        <v>0</v>
      </c>
      <c r="HJ4" s="240"/>
      <c r="HK4" s="240"/>
      <c r="HL4" s="108">
        <f t="shared" si="71"/>
        <v>0</v>
      </c>
      <c r="HM4" s="240"/>
      <c r="HN4" s="240"/>
      <c r="HO4" s="108">
        <f t="shared" si="72"/>
        <v>0</v>
      </c>
      <c r="HP4" s="240"/>
      <c r="HQ4" s="240"/>
      <c r="HR4" s="108">
        <f t="shared" si="73"/>
        <v>0</v>
      </c>
      <c r="HS4" s="240"/>
      <c r="HT4" s="240"/>
      <c r="HU4" s="108">
        <f t="shared" si="74"/>
        <v>0</v>
      </c>
      <c r="HV4" s="240"/>
      <c r="HW4" s="240"/>
      <c r="HX4" s="108">
        <f t="shared" si="75"/>
        <v>0</v>
      </c>
      <c r="HY4" s="240"/>
      <c r="HZ4" s="240"/>
      <c r="IA4" s="108">
        <f t="shared" si="76"/>
        <v>0</v>
      </c>
      <c r="IB4" s="240"/>
      <c r="IC4" s="240"/>
      <c r="ID4" s="108">
        <f t="shared" si="77"/>
        <v>0</v>
      </c>
      <c r="IE4" s="240"/>
      <c r="IF4" s="240"/>
      <c r="IG4" s="108">
        <f t="shared" si="78"/>
        <v>0</v>
      </c>
      <c r="IH4" s="240"/>
      <c r="II4" s="240"/>
      <c r="IJ4" s="108">
        <f t="shared" si="79"/>
        <v>0</v>
      </c>
      <c r="IK4" s="240"/>
      <c r="IL4" s="240"/>
      <c r="IM4" s="108">
        <f t="shared" si="80"/>
        <v>0</v>
      </c>
      <c r="IN4" s="240"/>
      <c r="IO4" s="240"/>
      <c r="IP4" s="108">
        <f t="shared" si="81"/>
        <v>0</v>
      </c>
      <c r="IQ4" s="240"/>
      <c r="IR4" s="240"/>
      <c r="IS4" s="108">
        <f t="shared" si="82"/>
        <v>0</v>
      </c>
      <c r="IT4" s="240"/>
      <c r="IU4" s="240"/>
      <c r="IV4" s="108">
        <f t="shared" si="83"/>
        <v>0</v>
      </c>
      <c r="IW4" s="240"/>
      <c r="IX4" s="240"/>
      <c r="IY4" s="108">
        <f t="shared" si="84"/>
        <v>0</v>
      </c>
      <c r="IZ4" s="240"/>
      <c r="JA4" s="240"/>
      <c r="JB4" s="108">
        <f t="shared" si="85"/>
        <v>0</v>
      </c>
      <c r="JC4" s="240"/>
      <c r="JD4" s="240"/>
      <c r="JE4" s="108">
        <f t="shared" si="86"/>
        <v>0</v>
      </c>
      <c r="JF4" s="240"/>
      <c r="JG4" s="240"/>
      <c r="JH4" s="108">
        <f t="shared" si="87"/>
        <v>0</v>
      </c>
      <c r="JI4" s="240"/>
      <c r="JJ4" s="240"/>
      <c r="JK4" s="108">
        <f t="shared" si="88"/>
        <v>0</v>
      </c>
      <c r="JL4" s="240"/>
      <c r="JM4" s="240"/>
      <c r="JN4" s="108">
        <f t="shared" si="89"/>
        <v>0</v>
      </c>
      <c r="JO4" s="240"/>
      <c r="JP4" s="240"/>
      <c r="JQ4" s="108">
        <f t="shared" si="90"/>
        <v>0</v>
      </c>
      <c r="JR4" s="240"/>
      <c r="JS4" s="240"/>
      <c r="JT4" s="108">
        <f t="shared" si="91"/>
        <v>0</v>
      </c>
      <c r="JU4" s="240"/>
      <c r="JV4" s="240"/>
      <c r="JW4" s="108">
        <f t="shared" si="92"/>
        <v>0</v>
      </c>
      <c r="JX4" s="240"/>
      <c r="JY4" s="240"/>
      <c r="JZ4" s="108">
        <f t="shared" si="93"/>
        <v>0</v>
      </c>
      <c r="KA4" s="240"/>
      <c r="KB4" s="240"/>
      <c r="KC4" s="108">
        <f t="shared" si="94"/>
        <v>0</v>
      </c>
      <c r="KD4" s="240"/>
      <c r="KE4" s="240"/>
      <c r="KF4" s="108">
        <f t="shared" si="95"/>
        <v>0</v>
      </c>
      <c r="KG4" s="240"/>
      <c r="KH4" s="240"/>
      <c r="KI4" s="108">
        <f t="shared" si="96"/>
        <v>0</v>
      </c>
      <c r="KJ4" s="240"/>
      <c r="KK4" s="240"/>
      <c r="KL4" s="108">
        <f t="shared" si="97"/>
        <v>0</v>
      </c>
      <c r="KM4" s="240"/>
      <c r="KN4" s="240"/>
      <c r="KO4" s="108">
        <f t="shared" si="98"/>
        <v>0</v>
      </c>
      <c r="KP4" s="240"/>
      <c r="KQ4" s="240"/>
      <c r="KR4" s="108">
        <f t="shared" si="99"/>
        <v>0</v>
      </c>
      <c r="KS4" s="153">
        <f t="shared" si="100"/>
        <v>0</v>
      </c>
    </row>
    <row r="5" spans="1:305" ht="20.100000000000001" customHeight="1" x14ac:dyDescent="0.2">
      <c r="A5" s="249"/>
      <c r="B5" s="111" t="s">
        <v>112</v>
      </c>
      <c r="C5" s="100">
        <v>4</v>
      </c>
      <c r="D5" s="101" t="s">
        <v>161</v>
      </c>
      <c r="E5" s="240"/>
      <c r="F5" s="240"/>
      <c r="G5" s="108">
        <f t="shared" si="0"/>
        <v>0</v>
      </c>
      <c r="H5" s="240"/>
      <c r="I5" s="240"/>
      <c r="J5" s="108">
        <f t="shared" si="1"/>
        <v>0</v>
      </c>
      <c r="K5" s="240"/>
      <c r="L5" s="240"/>
      <c r="M5" s="108">
        <f t="shared" si="2"/>
        <v>0</v>
      </c>
      <c r="N5" s="240"/>
      <c r="O5" s="240"/>
      <c r="P5" s="108">
        <f t="shared" si="3"/>
        <v>0</v>
      </c>
      <c r="Q5" s="240"/>
      <c r="R5" s="240"/>
      <c r="S5" s="108">
        <f t="shared" si="4"/>
        <v>0</v>
      </c>
      <c r="T5" s="240"/>
      <c r="U5" s="240"/>
      <c r="V5" s="108">
        <f t="shared" si="5"/>
        <v>0</v>
      </c>
      <c r="W5" s="240"/>
      <c r="X5" s="240"/>
      <c r="Y5" s="108">
        <f t="shared" si="6"/>
        <v>0</v>
      </c>
      <c r="Z5" s="240"/>
      <c r="AA5" s="240"/>
      <c r="AB5" s="108">
        <f t="shared" si="7"/>
        <v>0</v>
      </c>
      <c r="AC5" s="240"/>
      <c r="AD5" s="240"/>
      <c r="AE5" s="108">
        <f t="shared" si="8"/>
        <v>0</v>
      </c>
      <c r="AF5" s="240"/>
      <c r="AG5" s="240"/>
      <c r="AH5" s="108">
        <f t="shared" si="9"/>
        <v>0</v>
      </c>
      <c r="AI5" s="240"/>
      <c r="AJ5" s="240"/>
      <c r="AK5" s="108">
        <f t="shared" si="10"/>
        <v>0</v>
      </c>
      <c r="AL5" s="240"/>
      <c r="AM5" s="240"/>
      <c r="AN5" s="108">
        <f t="shared" si="11"/>
        <v>0</v>
      </c>
      <c r="AO5" s="240"/>
      <c r="AP5" s="240"/>
      <c r="AQ5" s="108">
        <f t="shared" si="12"/>
        <v>0</v>
      </c>
      <c r="AR5" s="240"/>
      <c r="AS5" s="240"/>
      <c r="AT5" s="108">
        <f t="shared" si="13"/>
        <v>0</v>
      </c>
      <c r="AU5" s="240"/>
      <c r="AV5" s="240"/>
      <c r="AW5" s="108">
        <f t="shared" si="14"/>
        <v>0</v>
      </c>
      <c r="AX5" s="240"/>
      <c r="AY5" s="240"/>
      <c r="AZ5" s="108">
        <f t="shared" si="15"/>
        <v>0</v>
      </c>
      <c r="BA5" s="240"/>
      <c r="BB5" s="240"/>
      <c r="BC5" s="108">
        <f t="shared" si="16"/>
        <v>0</v>
      </c>
      <c r="BD5" s="240"/>
      <c r="BE5" s="240"/>
      <c r="BF5" s="108">
        <f t="shared" si="17"/>
        <v>0</v>
      </c>
      <c r="BG5" s="240"/>
      <c r="BH5" s="240"/>
      <c r="BI5" s="108">
        <f t="shared" si="18"/>
        <v>0</v>
      </c>
      <c r="BJ5" s="240"/>
      <c r="BK5" s="240"/>
      <c r="BL5" s="108">
        <f t="shared" si="19"/>
        <v>0</v>
      </c>
      <c r="BM5" s="240"/>
      <c r="BN5" s="240"/>
      <c r="BO5" s="108">
        <f t="shared" si="20"/>
        <v>0</v>
      </c>
      <c r="BP5" s="240"/>
      <c r="BQ5" s="240"/>
      <c r="BR5" s="108">
        <f t="shared" si="21"/>
        <v>0</v>
      </c>
      <c r="BS5" s="240"/>
      <c r="BT5" s="240"/>
      <c r="BU5" s="108">
        <f t="shared" si="22"/>
        <v>0</v>
      </c>
      <c r="BV5" s="240"/>
      <c r="BW5" s="240"/>
      <c r="BX5" s="108">
        <f t="shared" si="23"/>
        <v>0</v>
      </c>
      <c r="BY5" s="240"/>
      <c r="BZ5" s="240"/>
      <c r="CA5" s="108">
        <f t="shared" si="24"/>
        <v>0</v>
      </c>
      <c r="CB5" s="240"/>
      <c r="CC5" s="240"/>
      <c r="CD5" s="108">
        <f t="shared" si="25"/>
        <v>0</v>
      </c>
      <c r="CE5" s="240"/>
      <c r="CF5" s="240"/>
      <c r="CG5" s="108">
        <f t="shared" si="26"/>
        <v>0</v>
      </c>
      <c r="CH5" s="240"/>
      <c r="CI5" s="240"/>
      <c r="CJ5" s="108">
        <f t="shared" si="27"/>
        <v>0</v>
      </c>
      <c r="CK5" s="240"/>
      <c r="CL5" s="240"/>
      <c r="CM5" s="108">
        <f t="shared" si="28"/>
        <v>0</v>
      </c>
      <c r="CN5" s="240"/>
      <c r="CO5" s="240"/>
      <c r="CP5" s="108">
        <f t="shared" si="29"/>
        <v>0</v>
      </c>
      <c r="CQ5" s="240"/>
      <c r="CR5" s="240"/>
      <c r="CS5" s="108">
        <f t="shared" si="30"/>
        <v>0</v>
      </c>
      <c r="CT5" s="240"/>
      <c r="CU5" s="240"/>
      <c r="CV5" s="108">
        <f t="shared" si="31"/>
        <v>0</v>
      </c>
      <c r="CW5" s="240"/>
      <c r="CX5" s="240"/>
      <c r="CY5" s="108">
        <f t="shared" si="32"/>
        <v>0</v>
      </c>
      <c r="CZ5" s="240"/>
      <c r="DA5" s="240"/>
      <c r="DB5" s="108">
        <f t="shared" si="33"/>
        <v>0</v>
      </c>
      <c r="DC5" s="240"/>
      <c r="DD5" s="240"/>
      <c r="DE5" s="108">
        <f t="shared" si="34"/>
        <v>0</v>
      </c>
      <c r="DF5" s="240"/>
      <c r="DG5" s="240"/>
      <c r="DH5" s="108">
        <f t="shared" si="35"/>
        <v>0</v>
      </c>
      <c r="DI5" s="240"/>
      <c r="DJ5" s="240"/>
      <c r="DK5" s="108">
        <f t="shared" si="36"/>
        <v>0</v>
      </c>
      <c r="DL5" s="240"/>
      <c r="DM5" s="240"/>
      <c r="DN5" s="108">
        <f t="shared" si="37"/>
        <v>0</v>
      </c>
      <c r="DO5" s="240"/>
      <c r="DP5" s="240"/>
      <c r="DQ5" s="108">
        <f t="shared" si="38"/>
        <v>0</v>
      </c>
      <c r="DR5" s="240"/>
      <c r="DS5" s="240"/>
      <c r="DT5" s="108">
        <f t="shared" si="39"/>
        <v>0</v>
      </c>
      <c r="DU5" s="240"/>
      <c r="DV5" s="240"/>
      <c r="DW5" s="108">
        <f t="shared" si="40"/>
        <v>0</v>
      </c>
      <c r="DX5" s="240"/>
      <c r="DY5" s="240"/>
      <c r="DZ5" s="108">
        <f t="shared" si="41"/>
        <v>0</v>
      </c>
      <c r="EA5" s="240"/>
      <c r="EB5" s="240"/>
      <c r="EC5" s="108">
        <f t="shared" si="42"/>
        <v>0</v>
      </c>
      <c r="ED5" s="240"/>
      <c r="EE5" s="240"/>
      <c r="EF5" s="108">
        <f t="shared" si="43"/>
        <v>0</v>
      </c>
      <c r="EG5" s="240"/>
      <c r="EH5" s="240"/>
      <c r="EI5" s="108">
        <f t="shared" si="44"/>
        <v>0</v>
      </c>
      <c r="EJ5" s="240"/>
      <c r="EK5" s="240"/>
      <c r="EL5" s="108">
        <f t="shared" si="45"/>
        <v>0</v>
      </c>
      <c r="EM5" s="240"/>
      <c r="EN5" s="240"/>
      <c r="EO5" s="108">
        <f t="shared" si="46"/>
        <v>0</v>
      </c>
      <c r="EP5" s="240"/>
      <c r="EQ5" s="240"/>
      <c r="ER5" s="108">
        <f t="shared" si="47"/>
        <v>0</v>
      </c>
      <c r="ES5" s="240"/>
      <c r="ET5" s="240"/>
      <c r="EU5" s="108">
        <f t="shared" si="48"/>
        <v>0</v>
      </c>
      <c r="EV5" s="240"/>
      <c r="EW5" s="240"/>
      <c r="EX5" s="108">
        <f t="shared" si="49"/>
        <v>0</v>
      </c>
      <c r="EY5" s="240"/>
      <c r="EZ5" s="240"/>
      <c r="FA5" s="108">
        <f t="shared" si="50"/>
        <v>0</v>
      </c>
      <c r="FB5" s="240"/>
      <c r="FC5" s="240"/>
      <c r="FD5" s="108">
        <f t="shared" si="51"/>
        <v>0</v>
      </c>
      <c r="FE5" s="240"/>
      <c r="FF5" s="240"/>
      <c r="FG5" s="108">
        <f t="shared" si="52"/>
        <v>0</v>
      </c>
      <c r="FH5" s="240"/>
      <c r="FI5" s="240"/>
      <c r="FJ5" s="108">
        <f t="shared" si="53"/>
        <v>0</v>
      </c>
      <c r="FK5" s="240"/>
      <c r="FL5" s="240"/>
      <c r="FM5" s="108">
        <f t="shared" si="54"/>
        <v>0</v>
      </c>
      <c r="FN5" s="240"/>
      <c r="FO5" s="240"/>
      <c r="FP5" s="108">
        <f t="shared" si="55"/>
        <v>0</v>
      </c>
      <c r="FQ5" s="240"/>
      <c r="FR5" s="240"/>
      <c r="FS5" s="108">
        <f t="shared" si="56"/>
        <v>0</v>
      </c>
      <c r="FT5" s="240"/>
      <c r="FU5" s="240"/>
      <c r="FV5" s="108">
        <f t="shared" si="57"/>
        <v>0</v>
      </c>
      <c r="FW5" s="240"/>
      <c r="FX5" s="240"/>
      <c r="FY5" s="108">
        <f t="shared" si="58"/>
        <v>0</v>
      </c>
      <c r="FZ5" s="240"/>
      <c r="GA5" s="240"/>
      <c r="GB5" s="108">
        <f t="shared" si="59"/>
        <v>0</v>
      </c>
      <c r="GC5" s="240"/>
      <c r="GD5" s="240"/>
      <c r="GE5" s="108">
        <f t="shared" si="60"/>
        <v>0</v>
      </c>
      <c r="GF5" s="240"/>
      <c r="GG5" s="240"/>
      <c r="GH5" s="108">
        <f t="shared" si="61"/>
        <v>0</v>
      </c>
      <c r="GI5" s="240"/>
      <c r="GJ5" s="240"/>
      <c r="GK5" s="108">
        <f t="shared" si="62"/>
        <v>0</v>
      </c>
      <c r="GL5" s="240"/>
      <c r="GM5" s="240"/>
      <c r="GN5" s="108">
        <f t="shared" si="63"/>
        <v>0</v>
      </c>
      <c r="GO5" s="240"/>
      <c r="GP5" s="240"/>
      <c r="GQ5" s="108">
        <f t="shared" si="64"/>
        <v>0</v>
      </c>
      <c r="GR5" s="240"/>
      <c r="GS5" s="240"/>
      <c r="GT5" s="108">
        <f t="shared" si="65"/>
        <v>0</v>
      </c>
      <c r="GU5" s="240"/>
      <c r="GV5" s="240"/>
      <c r="GW5" s="108">
        <f t="shared" si="66"/>
        <v>0</v>
      </c>
      <c r="GX5" s="240"/>
      <c r="GY5" s="240"/>
      <c r="GZ5" s="108">
        <f t="shared" si="67"/>
        <v>0</v>
      </c>
      <c r="HA5" s="240"/>
      <c r="HB5" s="240"/>
      <c r="HC5" s="108">
        <f t="shared" si="68"/>
        <v>0</v>
      </c>
      <c r="HD5" s="240"/>
      <c r="HE5" s="240"/>
      <c r="HF5" s="108">
        <f t="shared" si="69"/>
        <v>0</v>
      </c>
      <c r="HG5" s="240"/>
      <c r="HH5" s="240"/>
      <c r="HI5" s="108">
        <f t="shared" si="70"/>
        <v>0</v>
      </c>
      <c r="HJ5" s="240"/>
      <c r="HK5" s="240"/>
      <c r="HL5" s="108">
        <f t="shared" si="71"/>
        <v>0</v>
      </c>
      <c r="HM5" s="240"/>
      <c r="HN5" s="240"/>
      <c r="HO5" s="108">
        <f t="shared" si="72"/>
        <v>0</v>
      </c>
      <c r="HP5" s="240"/>
      <c r="HQ5" s="240"/>
      <c r="HR5" s="108">
        <f t="shared" si="73"/>
        <v>0</v>
      </c>
      <c r="HS5" s="240"/>
      <c r="HT5" s="240"/>
      <c r="HU5" s="108">
        <f t="shared" si="74"/>
        <v>0</v>
      </c>
      <c r="HV5" s="240"/>
      <c r="HW5" s="240"/>
      <c r="HX5" s="108">
        <f t="shared" si="75"/>
        <v>0</v>
      </c>
      <c r="HY5" s="240"/>
      <c r="HZ5" s="240"/>
      <c r="IA5" s="108">
        <f t="shared" si="76"/>
        <v>0</v>
      </c>
      <c r="IB5" s="240"/>
      <c r="IC5" s="240"/>
      <c r="ID5" s="108">
        <f t="shared" si="77"/>
        <v>0</v>
      </c>
      <c r="IE5" s="240"/>
      <c r="IF5" s="240"/>
      <c r="IG5" s="108">
        <f t="shared" si="78"/>
        <v>0</v>
      </c>
      <c r="IH5" s="240"/>
      <c r="II5" s="240"/>
      <c r="IJ5" s="108">
        <f t="shared" si="79"/>
        <v>0</v>
      </c>
      <c r="IK5" s="240"/>
      <c r="IL5" s="240"/>
      <c r="IM5" s="108">
        <f t="shared" si="80"/>
        <v>0</v>
      </c>
      <c r="IN5" s="240"/>
      <c r="IO5" s="240"/>
      <c r="IP5" s="108">
        <f t="shared" si="81"/>
        <v>0</v>
      </c>
      <c r="IQ5" s="240"/>
      <c r="IR5" s="240"/>
      <c r="IS5" s="108">
        <f t="shared" si="82"/>
        <v>0</v>
      </c>
      <c r="IT5" s="240"/>
      <c r="IU5" s="240"/>
      <c r="IV5" s="108">
        <f t="shared" si="83"/>
        <v>0</v>
      </c>
      <c r="IW5" s="240"/>
      <c r="IX5" s="240"/>
      <c r="IY5" s="108">
        <f t="shared" si="84"/>
        <v>0</v>
      </c>
      <c r="IZ5" s="240"/>
      <c r="JA5" s="240"/>
      <c r="JB5" s="108">
        <f t="shared" si="85"/>
        <v>0</v>
      </c>
      <c r="JC5" s="240"/>
      <c r="JD5" s="240"/>
      <c r="JE5" s="108">
        <f t="shared" si="86"/>
        <v>0</v>
      </c>
      <c r="JF5" s="240"/>
      <c r="JG5" s="240"/>
      <c r="JH5" s="108">
        <f t="shared" si="87"/>
        <v>0</v>
      </c>
      <c r="JI5" s="240"/>
      <c r="JJ5" s="240"/>
      <c r="JK5" s="108">
        <f t="shared" si="88"/>
        <v>0</v>
      </c>
      <c r="JL5" s="240"/>
      <c r="JM5" s="240"/>
      <c r="JN5" s="108">
        <f t="shared" si="89"/>
        <v>0</v>
      </c>
      <c r="JO5" s="240"/>
      <c r="JP5" s="240"/>
      <c r="JQ5" s="108">
        <f t="shared" si="90"/>
        <v>0</v>
      </c>
      <c r="JR5" s="240"/>
      <c r="JS5" s="240"/>
      <c r="JT5" s="108">
        <f t="shared" si="91"/>
        <v>0</v>
      </c>
      <c r="JU5" s="240"/>
      <c r="JV5" s="240"/>
      <c r="JW5" s="108">
        <f t="shared" si="92"/>
        <v>0</v>
      </c>
      <c r="JX5" s="240"/>
      <c r="JY5" s="240"/>
      <c r="JZ5" s="108">
        <f t="shared" si="93"/>
        <v>0</v>
      </c>
      <c r="KA5" s="240"/>
      <c r="KB5" s="240"/>
      <c r="KC5" s="108">
        <f t="shared" si="94"/>
        <v>0</v>
      </c>
      <c r="KD5" s="240"/>
      <c r="KE5" s="240"/>
      <c r="KF5" s="108">
        <f t="shared" si="95"/>
        <v>0</v>
      </c>
      <c r="KG5" s="240"/>
      <c r="KH5" s="240"/>
      <c r="KI5" s="108">
        <f t="shared" si="96"/>
        <v>0</v>
      </c>
      <c r="KJ5" s="240"/>
      <c r="KK5" s="240"/>
      <c r="KL5" s="108">
        <f t="shared" si="97"/>
        <v>0</v>
      </c>
      <c r="KM5" s="240"/>
      <c r="KN5" s="240"/>
      <c r="KO5" s="108">
        <f t="shared" si="98"/>
        <v>0</v>
      </c>
      <c r="KP5" s="240"/>
      <c r="KQ5" s="240"/>
      <c r="KR5" s="108">
        <f t="shared" si="99"/>
        <v>0</v>
      </c>
      <c r="KS5" s="153">
        <f t="shared" si="100"/>
        <v>0</v>
      </c>
    </row>
    <row r="6" spans="1:305" ht="20.100000000000001" customHeight="1" x14ac:dyDescent="0.2">
      <c r="A6" s="249"/>
      <c r="B6" s="111" t="s">
        <v>237</v>
      </c>
      <c r="C6" s="100">
        <v>4</v>
      </c>
      <c r="D6" s="101" t="s">
        <v>162</v>
      </c>
      <c r="E6" s="240"/>
      <c r="F6" s="240"/>
      <c r="G6" s="108">
        <f t="shared" si="0"/>
        <v>0</v>
      </c>
      <c r="H6" s="240"/>
      <c r="I6" s="240"/>
      <c r="J6" s="108">
        <f t="shared" si="1"/>
        <v>0</v>
      </c>
      <c r="K6" s="240"/>
      <c r="L6" s="240"/>
      <c r="M6" s="108">
        <f t="shared" si="2"/>
        <v>0</v>
      </c>
      <c r="N6" s="240"/>
      <c r="O6" s="240"/>
      <c r="P6" s="108">
        <f t="shared" si="3"/>
        <v>0</v>
      </c>
      <c r="Q6" s="240"/>
      <c r="R6" s="240"/>
      <c r="S6" s="108">
        <f t="shared" si="4"/>
        <v>0</v>
      </c>
      <c r="T6" s="240"/>
      <c r="U6" s="240"/>
      <c r="V6" s="108">
        <f t="shared" si="5"/>
        <v>0</v>
      </c>
      <c r="W6" s="240"/>
      <c r="X6" s="240"/>
      <c r="Y6" s="108">
        <f t="shared" si="6"/>
        <v>0</v>
      </c>
      <c r="Z6" s="240"/>
      <c r="AA6" s="240"/>
      <c r="AB6" s="108">
        <f t="shared" si="7"/>
        <v>0</v>
      </c>
      <c r="AC6" s="240"/>
      <c r="AD6" s="240"/>
      <c r="AE6" s="108">
        <f t="shared" si="8"/>
        <v>0</v>
      </c>
      <c r="AF6" s="240"/>
      <c r="AG6" s="240"/>
      <c r="AH6" s="108">
        <f t="shared" si="9"/>
        <v>0</v>
      </c>
      <c r="AI6" s="240"/>
      <c r="AJ6" s="240"/>
      <c r="AK6" s="108">
        <f t="shared" si="10"/>
        <v>0</v>
      </c>
      <c r="AL6" s="240"/>
      <c r="AM6" s="240"/>
      <c r="AN6" s="108">
        <f t="shared" si="11"/>
        <v>0</v>
      </c>
      <c r="AO6" s="240"/>
      <c r="AP6" s="240"/>
      <c r="AQ6" s="108">
        <f t="shared" si="12"/>
        <v>0</v>
      </c>
      <c r="AR6" s="240"/>
      <c r="AS6" s="240"/>
      <c r="AT6" s="108">
        <f t="shared" si="13"/>
        <v>0</v>
      </c>
      <c r="AU6" s="240"/>
      <c r="AV6" s="240"/>
      <c r="AW6" s="108">
        <f t="shared" si="14"/>
        <v>0</v>
      </c>
      <c r="AX6" s="240"/>
      <c r="AY6" s="240"/>
      <c r="AZ6" s="108">
        <f t="shared" si="15"/>
        <v>0</v>
      </c>
      <c r="BA6" s="240"/>
      <c r="BB6" s="240"/>
      <c r="BC6" s="108">
        <f t="shared" si="16"/>
        <v>0</v>
      </c>
      <c r="BD6" s="240"/>
      <c r="BE6" s="240"/>
      <c r="BF6" s="108">
        <f t="shared" si="17"/>
        <v>0</v>
      </c>
      <c r="BG6" s="240"/>
      <c r="BH6" s="240"/>
      <c r="BI6" s="108">
        <f t="shared" si="18"/>
        <v>0</v>
      </c>
      <c r="BJ6" s="240"/>
      <c r="BK6" s="240"/>
      <c r="BL6" s="108">
        <f t="shared" si="19"/>
        <v>0</v>
      </c>
      <c r="BM6" s="240"/>
      <c r="BN6" s="240"/>
      <c r="BO6" s="108">
        <f t="shared" si="20"/>
        <v>0</v>
      </c>
      <c r="BP6" s="240"/>
      <c r="BQ6" s="240"/>
      <c r="BR6" s="108">
        <f t="shared" si="21"/>
        <v>0</v>
      </c>
      <c r="BS6" s="240"/>
      <c r="BT6" s="240"/>
      <c r="BU6" s="108">
        <f t="shared" si="22"/>
        <v>0</v>
      </c>
      <c r="BV6" s="240"/>
      <c r="BW6" s="240"/>
      <c r="BX6" s="108">
        <f t="shared" si="23"/>
        <v>0</v>
      </c>
      <c r="BY6" s="240"/>
      <c r="BZ6" s="240"/>
      <c r="CA6" s="108">
        <f t="shared" si="24"/>
        <v>0</v>
      </c>
      <c r="CB6" s="240"/>
      <c r="CC6" s="240"/>
      <c r="CD6" s="108">
        <f t="shared" si="25"/>
        <v>0</v>
      </c>
      <c r="CE6" s="240"/>
      <c r="CF6" s="240"/>
      <c r="CG6" s="108">
        <f t="shared" si="26"/>
        <v>0</v>
      </c>
      <c r="CH6" s="240"/>
      <c r="CI6" s="240"/>
      <c r="CJ6" s="108">
        <f t="shared" si="27"/>
        <v>0</v>
      </c>
      <c r="CK6" s="240"/>
      <c r="CL6" s="240"/>
      <c r="CM6" s="108">
        <f t="shared" si="28"/>
        <v>0</v>
      </c>
      <c r="CN6" s="240"/>
      <c r="CO6" s="240"/>
      <c r="CP6" s="108">
        <f t="shared" si="29"/>
        <v>0</v>
      </c>
      <c r="CQ6" s="240"/>
      <c r="CR6" s="240"/>
      <c r="CS6" s="108">
        <f t="shared" si="30"/>
        <v>0</v>
      </c>
      <c r="CT6" s="240"/>
      <c r="CU6" s="240"/>
      <c r="CV6" s="108">
        <f t="shared" si="31"/>
        <v>0</v>
      </c>
      <c r="CW6" s="240"/>
      <c r="CX6" s="240"/>
      <c r="CY6" s="108">
        <f t="shared" si="32"/>
        <v>0</v>
      </c>
      <c r="CZ6" s="240"/>
      <c r="DA6" s="240"/>
      <c r="DB6" s="108">
        <f t="shared" si="33"/>
        <v>0</v>
      </c>
      <c r="DC6" s="240"/>
      <c r="DD6" s="240"/>
      <c r="DE6" s="108">
        <f t="shared" si="34"/>
        <v>0</v>
      </c>
      <c r="DF6" s="240"/>
      <c r="DG6" s="240"/>
      <c r="DH6" s="108">
        <f t="shared" si="35"/>
        <v>0</v>
      </c>
      <c r="DI6" s="240"/>
      <c r="DJ6" s="240"/>
      <c r="DK6" s="108">
        <f t="shared" si="36"/>
        <v>0</v>
      </c>
      <c r="DL6" s="240"/>
      <c r="DM6" s="240"/>
      <c r="DN6" s="108">
        <f t="shared" si="37"/>
        <v>0</v>
      </c>
      <c r="DO6" s="240"/>
      <c r="DP6" s="240"/>
      <c r="DQ6" s="108">
        <f t="shared" si="38"/>
        <v>0</v>
      </c>
      <c r="DR6" s="240"/>
      <c r="DS6" s="240"/>
      <c r="DT6" s="108">
        <f t="shared" si="39"/>
        <v>0</v>
      </c>
      <c r="DU6" s="240"/>
      <c r="DV6" s="240"/>
      <c r="DW6" s="108">
        <f t="shared" si="40"/>
        <v>0</v>
      </c>
      <c r="DX6" s="240"/>
      <c r="DY6" s="240"/>
      <c r="DZ6" s="108">
        <f t="shared" si="41"/>
        <v>0</v>
      </c>
      <c r="EA6" s="240"/>
      <c r="EB6" s="240"/>
      <c r="EC6" s="108">
        <f t="shared" si="42"/>
        <v>0</v>
      </c>
      <c r="ED6" s="240"/>
      <c r="EE6" s="240"/>
      <c r="EF6" s="108">
        <f t="shared" si="43"/>
        <v>0</v>
      </c>
      <c r="EG6" s="240"/>
      <c r="EH6" s="240"/>
      <c r="EI6" s="108">
        <f t="shared" si="44"/>
        <v>0</v>
      </c>
      <c r="EJ6" s="240"/>
      <c r="EK6" s="240"/>
      <c r="EL6" s="108">
        <f t="shared" si="45"/>
        <v>0</v>
      </c>
      <c r="EM6" s="240"/>
      <c r="EN6" s="240"/>
      <c r="EO6" s="108">
        <f t="shared" si="46"/>
        <v>0</v>
      </c>
      <c r="EP6" s="240"/>
      <c r="EQ6" s="240"/>
      <c r="ER6" s="108">
        <f t="shared" si="47"/>
        <v>0</v>
      </c>
      <c r="ES6" s="240"/>
      <c r="ET6" s="240"/>
      <c r="EU6" s="108">
        <f t="shared" si="48"/>
        <v>0</v>
      </c>
      <c r="EV6" s="240"/>
      <c r="EW6" s="240"/>
      <c r="EX6" s="108">
        <f t="shared" si="49"/>
        <v>0</v>
      </c>
      <c r="EY6" s="240"/>
      <c r="EZ6" s="240"/>
      <c r="FA6" s="108">
        <f t="shared" si="50"/>
        <v>0</v>
      </c>
      <c r="FB6" s="240"/>
      <c r="FC6" s="240"/>
      <c r="FD6" s="108">
        <f t="shared" si="51"/>
        <v>0</v>
      </c>
      <c r="FE6" s="240"/>
      <c r="FF6" s="240"/>
      <c r="FG6" s="108">
        <f t="shared" si="52"/>
        <v>0</v>
      </c>
      <c r="FH6" s="240"/>
      <c r="FI6" s="240"/>
      <c r="FJ6" s="108">
        <f t="shared" si="53"/>
        <v>0</v>
      </c>
      <c r="FK6" s="240"/>
      <c r="FL6" s="240"/>
      <c r="FM6" s="108">
        <f t="shared" si="54"/>
        <v>0</v>
      </c>
      <c r="FN6" s="240"/>
      <c r="FO6" s="240"/>
      <c r="FP6" s="108">
        <f t="shared" si="55"/>
        <v>0</v>
      </c>
      <c r="FQ6" s="240"/>
      <c r="FR6" s="240"/>
      <c r="FS6" s="108">
        <f t="shared" si="56"/>
        <v>0</v>
      </c>
      <c r="FT6" s="240"/>
      <c r="FU6" s="240"/>
      <c r="FV6" s="108">
        <f t="shared" si="57"/>
        <v>0</v>
      </c>
      <c r="FW6" s="240"/>
      <c r="FX6" s="240"/>
      <c r="FY6" s="108">
        <f t="shared" si="58"/>
        <v>0</v>
      </c>
      <c r="FZ6" s="240"/>
      <c r="GA6" s="240"/>
      <c r="GB6" s="108">
        <f t="shared" si="59"/>
        <v>0</v>
      </c>
      <c r="GC6" s="240"/>
      <c r="GD6" s="240"/>
      <c r="GE6" s="108">
        <f t="shared" si="60"/>
        <v>0</v>
      </c>
      <c r="GF6" s="240"/>
      <c r="GG6" s="240"/>
      <c r="GH6" s="108">
        <f t="shared" si="61"/>
        <v>0</v>
      </c>
      <c r="GI6" s="240"/>
      <c r="GJ6" s="240"/>
      <c r="GK6" s="108">
        <f t="shared" si="62"/>
        <v>0</v>
      </c>
      <c r="GL6" s="240"/>
      <c r="GM6" s="240"/>
      <c r="GN6" s="108">
        <f t="shared" si="63"/>
        <v>0</v>
      </c>
      <c r="GO6" s="240"/>
      <c r="GP6" s="240"/>
      <c r="GQ6" s="108">
        <f t="shared" si="64"/>
        <v>0</v>
      </c>
      <c r="GR6" s="240"/>
      <c r="GS6" s="240"/>
      <c r="GT6" s="108">
        <f t="shared" si="65"/>
        <v>0</v>
      </c>
      <c r="GU6" s="240"/>
      <c r="GV6" s="240"/>
      <c r="GW6" s="108">
        <f t="shared" si="66"/>
        <v>0</v>
      </c>
      <c r="GX6" s="240"/>
      <c r="GY6" s="240"/>
      <c r="GZ6" s="108">
        <f t="shared" si="67"/>
        <v>0</v>
      </c>
      <c r="HA6" s="240"/>
      <c r="HB6" s="240"/>
      <c r="HC6" s="108">
        <f t="shared" si="68"/>
        <v>0</v>
      </c>
      <c r="HD6" s="240"/>
      <c r="HE6" s="240"/>
      <c r="HF6" s="108">
        <f t="shared" si="69"/>
        <v>0</v>
      </c>
      <c r="HG6" s="240"/>
      <c r="HH6" s="240"/>
      <c r="HI6" s="108">
        <f t="shared" si="70"/>
        <v>0</v>
      </c>
      <c r="HJ6" s="240"/>
      <c r="HK6" s="240"/>
      <c r="HL6" s="108">
        <f t="shared" si="71"/>
        <v>0</v>
      </c>
      <c r="HM6" s="240"/>
      <c r="HN6" s="240"/>
      <c r="HO6" s="108">
        <f t="shared" si="72"/>
        <v>0</v>
      </c>
      <c r="HP6" s="240"/>
      <c r="HQ6" s="240"/>
      <c r="HR6" s="108">
        <f t="shared" si="73"/>
        <v>0</v>
      </c>
      <c r="HS6" s="240"/>
      <c r="HT6" s="240"/>
      <c r="HU6" s="108">
        <f t="shared" si="74"/>
        <v>0</v>
      </c>
      <c r="HV6" s="240"/>
      <c r="HW6" s="240"/>
      <c r="HX6" s="108">
        <f t="shared" si="75"/>
        <v>0</v>
      </c>
      <c r="HY6" s="240"/>
      <c r="HZ6" s="240"/>
      <c r="IA6" s="108">
        <f t="shared" si="76"/>
        <v>0</v>
      </c>
      <c r="IB6" s="240"/>
      <c r="IC6" s="240"/>
      <c r="ID6" s="108">
        <f t="shared" si="77"/>
        <v>0</v>
      </c>
      <c r="IE6" s="240"/>
      <c r="IF6" s="240"/>
      <c r="IG6" s="108">
        <f t="shared" si="78"/>
        <v>0</v>
      </c>
      <c r="IH6" s="240"/>
      <c r="II6" s="240"/>
      <c r="IJ6" s="108">
        <f t="shared" si="79"/>
        <v>0</v>
      </c>
      <c r="IK6" s="240"/>
      <c r="IL6" s="240"/>
      <c r="IM6" s="108">
        <f t="shared" si="80"/>
        <v>0</v>
      </c>
      <c r="IN6" s="240"/>
      <c r="IO6" s="240"/>
      <c r="IP6" s="108">
        <f t="shared" si="81"/>
        <v>0</v>
      </c>
      <c r="IQ6" s="240"/>
      <c r="IR6" s="240"/>
      <c r="IS6" s="108">
        <f t="shared" si="82"/>
        <v>0</v>
      </c>
      <c r="IT6" s="240"/>
      <c r="IU6" s="240"/>
      <c r="IV6" s="108">
        <f t="shared" si="83"/>
        <v>0</v>
      </c>
      <c r="IW6" s="240"/>
      <c r="IX6" s="240"/>
      <c r="IY6" s="108">
        <f t="shared" si="84"/>
        <v>0</v>
      </c>
      <c r="IZ6" s="240"/>
      <c r="JA6" s="240"/>
      <c r="JB6" s="108">
        <f t="shared" si="85"/>
        <v>0</v>
      </c>
      <c r="JC6" s="240"/>
      <c r="JD6" s="240"/>
      <c r="JE6" s="108">
        <f t="shared" si="86"/>
        <v>0</v>
      </c>
      <c r="JF6" s="240"/>
      <c r="JG6" s="240"/>
      <c r="JH6" s="108">
        <f t="shared" si="87"/>
        <v>0</v>
      </c>
      <c r="JI6" s="240"/>
      <c r="JJ6" s="240"/>
      <c r="JK6" s="108">
        <f t="shared" si="88"/>
        <v>0</v>
      </c>
      <c r="JL6" s="240"/>
      <c r="JM6" s="240"/>
      <c r="JN6" s="108">
        <f t="shared" si="89"/>
        <v>0</v>
      </c>
      <c r="JO6" s="240"/>
      <c r="JP6" s="240"/>
      <c r="JQ6" s="108">
        <f t="shared" si="90"/>
        <v>0</v>
      </c>
      <c r="JR6" s="240"/>
      <c r="JS6" s="240"/>
      <c r="JT6" s="108">
        <f t="shared" si="91"/>
        <v>0</v>
      </c>
      <c r="JU6" s="240"/>
      <c r="JV6" s="240"/>
      <c r="JW6" s="108">
        <f t="shared" si="92"/>
        <v>0</v>
      </c>
      <c r="JX6" s="240"/>
      <c r="JY6" s="240"/>
      <c r="JZ6" s="108">
        <f t="shared" si="93"/>
        <v>0</v>
      </c>
      <c r="KA6" s="240"/>
      <c r="KB6" s="240"/>
      <c r="KC6" s="108">
        <f t="shared" si="94"/>
        <v>0</v>
      </c>
      <c r="KD6" s="240"/>
      <c r="KE6" s="240"/>
      <c r="KF6" s="108">
        <f t="shared" si="95"/>
        <v>0</v>
      </c>
      <c r="KG6" s="240"/>
      <c r="KH6" s="240"/>
      <c r="KI6" s="108">
        <f t="shared" si="96"/>
        <v>0</v>
      </c>
      <c r="KJ6" s="240"/>
      <c r="KK6" s="240"/>
      <c r="KL6" s="108">
        <f t="shared" si="97"/>
        <v>0</v>
      </c>
      <c r="KM6" s="240"/>
      <c r="KN6" s="240"/>
      <c r="KO6" s="108">
        <f t="shared" si="98"/>
        <v>0</v>
      </c>
      <c r="KP6" s="240"/>
      <c r="KQ6" s="240"/>
      <c r="KR6" s="108">
        <f t="shared" si="99"/>
        <v>0</v>
      </c>
      <c r="KS6" s="153">
        <f t="shared" si="100"/>
        <v>0</v>
      </c>
    </row>
    <row r="7" spans="1:305" ht="20.100000000000001" customHeight="1" x14ac:dyDescent="0.2">
      <c r="A7" s="249"/>
      <c r="B7" s="111" t="s">
        <v>113</v>
      </c>
      <c r="C7" s="100">
        <v>4</v>
      </c>
      <c r="D7" s="101" t="s">
        <v>163</v>
      </c>
      <c r="E7" s="240"/>
      <c r="F7" s="240"/>
      <c r="G7" s="108">
        <f t="shared" si="0"/>
        <v>0</v>
      </c>
      <c r="H7" s="240"/>
      <c r="I7" s="240"/>
      <c r="J7" s="108">
        <f t="shared" si="1"/>
        <v>0</v>
      </c>
      <c r="K7" s="240"/>
      <c r="L7" s="240"/>
      <c r="M7" s="108">
        <f t="shared" si="2"/>
        <v>0</v>
      </c>
      <c r="N7" s="240"/>
      <c r="O7" s="240"/>
      <c r="P7" s="108">
        <f t="shared" si="3"/>
        <v>0</v>
      </c>
      <c r="Q7" s="240"/>
      <c r="R7" s="240"/>
      <c r="S7" s="108">
        <f t="shared" si="4"/>
        <v>0</v>
      </c>
      <c r="T7" s="240"/>
      <c r="U7" s="240"/>
      <c r="V7" s="108">
        <f t="shared" si="5"/>
        <v>0</v>
      </c>
      <c r="W7" s="240"/>
      <c r="X7" s="240"/>
      <c r="Y7" s="108">
        <f t="shared" si="6"/>
        <v>0</v>
      </c>
      <c r="Z7" s="240"/>
      <c r="AA7" s="240"/>
      <c r="AB7" s="108">
        <f t="shared" si="7"/>
        <v>0</v>
      </c>
      <c r="AC7" s="240"/>
      <c r="AD7" s="240"/>
      <c r="AE7" s="108">
        <f t="shared" si="8"/>
        <v>0</v>
      </c>
      <c r="AF7" s="240"/>
      <c r="AG7" s="240"/>
      <c r="AH7" s="108">
        <f t="shared" si="9"/>
        <v>0</v>
      </c>
      <c r="AI7" s="240"/>
      <c r="AJ7" s="240"/>
      <c r="AK7" s="108">
        <f t="shared" si="10"/>
        <v>0</v>
      </c>
      <c r="AL7" s="240"/>
      <c r="AM7" s="240"/>
      <c r="AN7" s="108">
        <f t="shared" si="11"/>
        <v>0</v>
      </c>
      <c r="AO7" s="240"/>
      <c r="AP7" s="240"/>
      <c r="AQ7" s="108">
        <f t="shared" si="12"/>
        <v>0</v>
      </c>
      <c r="AR7" s="240"/>
      <c r="AS7" s="240"/>
      <c r="AT7" s="108">
        <f t="shared" si="13"/>
        <v>0</v>
      </c>
      <c r="AU7" s="240"/>
      <c r="AV7" s="240"/>
      <c r="AW7" s="108">
        <f t="shared" si="14"/>
        <v>0</v>
      </c>
      <c r="AX7" s="240"/>
      <c r="AY7" s="240"/>
      <c r="AZ7" s="108">
        <f t="shared" si="15"/>
        <v>0</v>
      </c>
      <c r="BA7" s="240"/>
      <c r="BB7" s="240"/>
      <c r="BC7" s="108">
        <f t="shared" si="16"/>
        <v>0</v>
      </c>
      <c r="BD7" s="240"/>
      <c r="BE7" s="240"/>
      <c r="BF7" s="108">
        <f t="shared" si="17"/>
        <v>0</v>
      </c>
      <c r="BG7" s="240"/>
      <c r="BH7" s="240"/>
      <c r="BI7" s="108">
        <f t="shared" si="18"/>
        <v>0</v>
      </c>
      <c r="BJ7" s="240"/>
      <c r="BK7" s="240"/>
      <c r="BL7" s="108">
        <f t="shared" si="19"/>
        <v>0</v>
      </c>
      <c r="BM7" s="240"/>
      <c r="BN7" s="240"/>
      <c r="BO7" s="108">
        <f t="shared" si="20"/>
        <v>0</v>
      </c>
      <c r="BP7" s="240"/>
      <c r="BQ7" s="240"/>
      <c r="BR7" s="108">
        <f t="shared" si="21"/>
        <v>0</v>
      </c>
      <c r="BS7" s="240"/>
      <c r="BT7" s="240"/>
      <c r="BU7" s="108">
        <f t="shared" si="22"/>
        <v>0</v>
      </c>
      <c r="BV7" s="240"/>
      <c r="BW7" s="240"/>
      <c r="BX7" s="108">
        <f t="shared" si="23"/>
        <v>0</v>
      </c>
      <c r="BY7" s="240"/>
      <c r="BZ7" s="240"/>
      <c r="CA7" s="108">
        <f t="shared" si="24"/>
        <v>0</v>
      </c>
      <c r="CB7" s="240"/>
      <c r="CC7" s="240"/>
      <c r="CD7" s="108">
        <f t="shared" si="25"/>
        <v>0</v>
      </c>
      <c r="CE7" s="240"/>
      <c r="CF7" s="240"/>
      <c r="CG7" s="108">
        <f t="shared" si="26"/>
        <v>0</v>
      </c>
      <c r="CH7" s="240"/>
      <c r="CI7" s="240"/>
      <c r="CJ7" s="108">
        <f t="shared" si="27"/>
        <v>0</v>
      </c>
      <c r="CK7" s="240"/>
      <c r="CL7" s="240"/>
      <c r="CM7" s="108">
        <f t="shared" si="28"/>
        <v>0</v>
      </c>
      <c r="CN7" s="240"/>
      <c r="CO7" s="240"/>
      <c r="CP7" s="108">
        <f t="shared" si="29"/>
        <v>0</v>
      </c>
      <c r="CQ7" s="240"/>
      <c r="CR7" s="240"/>
      <c r="CS7" s="108">
        <f t="shared" si="30"/>
        <v>0</v>
      </c>
      <c r="CT7" s="240"/>
      <c r="CU7" s="240"/>
      <c r="CV7" s="108">
        <f t="shared" si="31"/>
        <v>0</v>
      </c>
      <c r="CW7" s="240"/>
      <c r="CX7" s="240"/>
      <c r="CY7" s="108">
        <f t="shared" si="32"/>
        <v>0</v>
      </c>
      <c r="CZ7" s="240"/>
      <c r="DA7" s="240"/>
      <c r="DB7" s="108">
        <f t="shared" si="33"/>
        <v>0</v>
      </c>
      <c r="DC7" s="240"/>
      <c r="DD7" s="240"/>
      <c r="DE7" s="108">
        <f t="shared" si="34"/>
        <v>0</v>
      </c>
      <c r="DF7" s="240"/>
      <c r="DG7" s="240"/>
      <c r="DH7" s="108">
        <f t="shared" si="35"/>
        <v>0</v>
      </c>
      <c r="DI7" s="240"/>
      <c r="DJ7" s="240"/>
      <c r="DK7" s="108">
        <f t="shared" si="36"/>
        <v>0</v>
      </c>
      <c r="DL7" s="240"/>
      <c r="DM7" s="240"/>
      <c r="DN7" s="108">
        <f t="shared" si="37"/>
        <v>0</v>
      </c>
      <c r="DO7" s="240"/>
      <c r="DP7" s="240"/>
      <c r="DQ7" s="108">
        <f t="shared" si="38"/>
        <v>0</v>
      </c>
      <c r="DR7" s="240"/>
      <c r="DS7" s="240"/>
      <c r="DT7" s="108">
        <f t="shared" si="39"/>
        <v>0</v>
      </c>
      <c r="DU7" s="240"/>
      <c r="DV7" s="240"/>
      <c r="DW7" s="108">
        <f t="shared" si="40"/>
        <v>0</v>
      </c>
      <c r="DX7" s="240"/>
      <c r="DY7" s="240"/>
      <c r="DZ7" s="108">
        <f t="shared" si="41"/>
        <v>0</v>
      </c>
      <c r="EA7" s="240"/>
      <c r="EB7" s="240"/>
      <c r="EC7" s="108">
        <f t="shared" si="42"/>
        <v>0</v>
      </c>
      <c r="ED7" s="240"/>
      <c r="EE7" s="240"/>
      <c r="EF7" s="108">
        <f t="shared" si="43"/>
        <v>0</v>
      </c>
      <c r="EG7" s="240"/>
      <c r="EH7" s="240"/>
      <c r="EI7" s="108">
        <f t="shared" si="44"/>
        <v>0</v>
      </c>
      <c r="EJ7" s="240"/>
      <c r="EK7" s="240"/>
      <c r="EL7" s="108">
        <f t="shared" si="45"/>
        <v>0</v>
      </c>
      <c r="EM7" s="240"/>
      <c r="EN7" s="240"/>
      <c r="EO7" s="108">
        <f t="shared" si="46"/>
        <v>0</v>
      </c>
      <c r="EP7" s="240"/>
      <c r="EQ7" s="240"/>
      <c r="ER7" s="108">
        <f t="shared" si="47"/>
        <v>0</v>
      </c>
      <c r="ES7" s="240"/>
      <c r="ET7" s="240"/>
      <c r="EU7" s="108">
        <f t="shared" si="48"/>
        <v>0</v>
      </c>
      <c r="EV7" s="240"/>
      <c r="EW7" s="240"/>
      <c r="EX7" s="108">
        <f t="shared" si="49"/>
        <v>0</v>
      </c>
      <c r="EY7" s="240"/>
      <c r="EZ7" s="240"/>
      <c r="FA7" s="108">
        <f t="shared" si="50"/>
        <v>0</v>
      </c>
      <c r="FB7" s="240"/>
      <c r="FC7" s="240"/>
      <c r="FD7" s="108">
        <f t="shared" si="51"/>
        <v>0</v>
      </c>
      <c r="FE7" s="240"/>
      <c r="FF7" s="240"/>
      <c r="FG7" s="108">
        <f t="shared" si="52"/>
        <v>0</v>
      </c>
      <c r="FH7" s="240"/>
      <c r="FI7" s="240"/>
      <c r="FJ7" s="108">
        <f t="shared" si="53"/>
        <v>0</v>
      </c>
      <c r="FK7" s="240"/>
      <c r="FL7" s="240"/>
      <c r="FM7" s="108">
        <f t="shared" si="54"/>
        <v>0</v>
      </c>
      <c r="FN7" s="240"/>
      <c r="FO7" s="240"/>
      <c r="FP7" s="108">
        <f t="shared" si="55"/>
        <v>0</v>
      </c>
      <c r="FQ7" s="240"/>
      <c r="FR7" s="240"/>
      <c r="FS7" s="108">
        <f t="shared" si="56"/>
        <v>0</v>
      </c>
      <c r="FT7" s="240"/>
      <c r="FU7" s="240"/>
      <c r="FV7" s="108">
        <f t="shared" si="57"/>
        <v>0</v>
      </c>
      <c r="FW7" s="240"/>
      <c r="FX7" s="240"/>
      <c r="FY7" s="108">
        <f t="shared" si="58"/>
        <v>0</v>
      </c>
      <c r="FZ7" s="240"/>
      <c r="GA7" s="240"/>
      <c r="GB7" s="108">
        <f t="shared" si="59"/>
        <v>0</v>
      </c>
      <c r="GC7" s="240"/>
      <c r="GD7" s="240"/>
      <c r="GE7" s="108">
        <f t="shared" si="60"/>
        <v>0</v>
      </c>
      <c r="GF7" s="240"/>
      <c r="GG7" s="240"/>
      <c r="GH7" s="108">
        <f t="shared" si="61"/>
        <v>0</v>
      </c>
      <c r="GI7" s="240"/>
      <c r="GJ7" s="240"/>
      <c r="GK7" s="108">
        <f t="shared" si="62"/>
        <v>0</v>
      </c>
      <c r="GL7" s="240"/>
      <c r="GM7" s="240"/>
      <c r="GN7" s="108">
        <f t="shared" si="63"/>
        <v>0</v>
      </c>
      <c r="GO7" s="240"/>
      <c r="GP7" s="240"/>
      <c r="GQ7" s="108">
        <f t="shared" si="64"/>
        <v>0</v>
      </c>
      <c r="GR7" s="240"/>
      <c r="GS7" s="240"/>
      <c r="GT7" s="108">
        <f t="shared" si="65"/>
        <v>0</v>
      </c>
      <c r="GU7" s="240"/>
      <c r="GV7" s="240"/>
      <c r="GW7" s="108">
        <f t="shared" si="66"/>
        <v>0</v>
      </c>
      <c r="GX7" s="240"/>
      <c r="GY7" s="240"/>
      <c r="GZ7" s="108">
        <f t="shared" si="67"/>
        <v>0</v>
      </c>
      <c r="HA7" s="240"/>
      <c r="HB7" s="240"/>
      <c r="HC7" s="108">
        <f t="shared" si="68"/>
        <v>0</v>
      </c>
      <c r="HD7" s="240"/>
      <c r="HE7" s="240"/>
      <c r="HF7" s="108">
        <f t="shared" si="69"/>
        <v>0</v>
      </c>
      <c r="HG7" s="240"/>
      <c r="HH7" s="240"/>
      <c r="HI7" s="108">
        <f t="shared" si="70"/>
        <v>0</v>
      </c>
      <c r="HJ7" s="240"/>
      <c r="HK7" s="240"/>
      <c r="HL7" s="108">
        <f t="shared" si="71"/>
        <v>0</v>
      </c>
      <c r="HM7" s="240"/>
      <c r="HN7" s="240"/>
      <c r="HO7" s="108">
        <f t="shared" si="72"/>
        <v>0</v>
      </c>
      <c r="HP7" s="240"/>
      <c r="HQ7" s="240"/>
      <c r="HR7" s="108">
        <f t="shared" si="73"/>
        <v>0</v>
      </c>
      <c r="HS7" s="240"/>
      <c r="HT7" s="240"/>
      <c r="HU7" s="108">
        <f t="shared" si="74"/>
        <v>0</v>
      </c>
      <c r="HV7" s="240"/>
      <c r="HW7" s="240"/>
      <c r="HX7" s="108">
        <f t="shared" si="75"/>
        <v>0</v>
      </c>
      <c r="HY7" s="240"/>
      <c r="HZ7" s="240"/>
      <c r="IA7" s="108">
        <f t="shared" si="76"/>
        <v>0</v>
      </c>
      <c r="IB7" s="240"/>
      <c r="IC7" s="240"/>
      <c r="ID7" s="108">
        <f t="shared" si="77"/>
        <v>0</v>
      </c>
      <c r="IE7" s="240"/>
      <c r="IF7" s="240"/>
      <c r="IG7" s="108">
        <f t="shared" si="78"/>
        <v>0</v>
      </c>
      <c r="IH7" s="240"/>
      <c r="II7" s="240"/>
      <c r="IJ7" s="108">
        <f t="shared" si="79"/>
        <v>0</v>
      </c>
      <c r="IK7" s="240"/>
      <c r="IL7" s="240"/>
      <c r="IM7" s="108">
        <f t="shared" si="80"/>
        <v>0</v>
      </c>
      <c r="IN7" s="240"/>
      <c r="IO7" s="240"/>
      <c r="IP7" s="108">
        <f t="shared" si="81"/>
        <v>0</v>
      </c>
      <c r="IQ7" s="240"/>
      <c r="IR7" s="240"/>
      <c r="IS7" s="108">
        <f t="shared" si="82"/>
        <v>0</v>
      </c>
      <c r="IT7" s="240"/>
      <c r="IU7" s="240"/>
      <c r="IV7" s="108">
        <f t="shared" si="83"/>
        <v>0</v>
      </c>
      <c r="IW7" s="240"/>
      <c r="IX7" s="240"/>
      <c r="IY7" s="108">
        <f t="shared" si="84"/>
        <v>0</v>
      </c>
      <c r="IZ7" s="240"/>
      <c r="JA7" s="240"/>
      <c r="JB7" s="108">
        <f t="shared" si="85"/>
        <v>0</v>
      </c>
      <c r="JC7" s="240"/>
      <c r="JD7" s="240"/>
      <c r="JE7" s="108">
        <f t="shared" si="86"/>
        <v>0</v>
      </c>
      <c r="JF7" s="240"/>
      <c r="JG7" s="240"/>
      <c r="JH7" s="108">
        <f t="shared" si="87"/>
        <v>0</v>
      </c>
      <c r="JI7" s="240"/>
      <c r="JJ7" s="240"/>
      <c r="JK7" s="108">
        <f t="shared" si="88"/>
        <v>0</v>
      </c>
      <c r="JL7" s="240"/>
      <c r="JM7" s="240"/>
      <c r="JN7" s="108">
        <f t="shared" si="89"/>
        <v>0</v>
      </c>
      <c r="JO7" s="240"/>
      <c r="JP7" s="240"/>
      <c r="JQ7" s="108">
        <f t="shared" si="90"/>
        <v>0</v>
      </c>
      <c r="JR7" s="240"/>
      <c r="JS7" s="240"/>
      <c r="JT7" s="108">
        <f t="shared" si="91"/>
        <v>0</v>
      </c>
      <c r="JU7" s="240"/>
      <c r="JV7" s="240"/>
      <c r="JW7" s="108">
        <f t="shared" si="92"/>
        <v>0</v>
      </c>
      <c r="JX7" s="240"/>
      <c r="JY7" s="240"/>
      <c r="JZ7" s="108">
        <f t="shared" si="93"/>
        <v>0</v>
      </c>
      <c r="KA7" s="240"/>
      <c r="KB7" s="240"/>
      <c r="KC7" s="108">
        <f t="shared" si="94"/>
        <v>0</v>
      </c>
      <c r="KD7" s="240"/>
      <c r="KE7" s="240"/>
      <c r="KF7" s="108">
        <f t="shared" si="95"/>
        <v>0</v>
      </c>
      <c r="KG7" s="240"/>
      <c r="KH7" s="240"/>
      <c r="KI7" s="108">
        <f t="shared" si="96"/>
        <v>0</v>
      </c>
      <c r="KJ7" s="240"/>
      <c r="KK7" s="240"/>
      <c r="KL7" s="108">
        <f t="shared" si="97"/>
        <v>0</v>
      </c>
      <c r="KM7" s="240"/>
      <c r="KN7" s="240"/>
      <c r="KO7" s="108">
        <f t="shared" si="98"/>
        <v>0</v>
      </c>
      <c r="KP7" s="240"/>
      <c r="KQ7" s="240"/>
      <c r="KR7" s="108">
        <f t="shared" si="99"/>
        <v>0</v>
      </c>
      <c r="KS7" s="153">
        <f t="shared" si="100"/>
        <v>0</v>
      </c>
    </row>
    <row r="8" spans="1:305" ht="20.100000000000001" customHeight="1" x14ac:dyDescent="0.2">
      <c r="A8" s="250" t="s">
        <v>40</v>
      </c>
      <c r="B8" s="111" t="s">
        <v>114</v>
      </c>
      <c r="C8" s="100">
        <v>4</v>
      </c>
      <c r="D8" s="101" t="s">
        <v>164</v>
      </c>
      <c r="E8" s="240"/>
      <c r="F8" s="240"/>
      <c r="G8" s="108">
        <f t="shared" si="0"/>
        <v>0</v>
      </c>
      <c r="H8" s="240"/>
      <c r="I8" s="240"/>
      <c r="J8" s="108">
        <f t="shared" si="1"/>
        <v>0</v>
      </c>
      <c r="K8" s="240"/>
      <c r="L8" s="240"/>
      <c r="M8" s="108">
        <f t="shared" si="2"/>
        <v>0</v>
      </c>
      <c r="N8" s="240"/>
      <c r="O8" s="240"/>
      <c r="P8" s="108">
        <f t="shared" si="3"/>
        <v>0</v>
      </c>
      <c r="Q8" s="240"/>
      <c r="R8" s="240"/>
      <c r="S8" s="108">
        <f t="shared" si="4"/>
        <v>0</v>
      </c>
      <c r="T8" s="240"/>
      <c r="U8" s="240"/>
      <c r="V8" s="108">
        <f t="shared" si="5"/>
        <v>0</v>
      </c>
      <c r="W8" s="240"/>
      <c r="X8" s="240"/>
      <c r="Y8" s="108">
        <f t="shared" si="6"/>
        <v>0</v>
      </c>
      <c r="Z8" s="240"/>
      <c r="AA8" s="240"/>
      <c r="AB8" s="108">
        <f t="shared" si="7"/>
        <v>0</v>
      </c>
      <c r="AC8" s="240"/>
      <c r="AD8" s="240"/>
      <c r="AE8" s="108">
        <f t="shared" si="8"/>
        <v>0</v>
      </c>
      <c r="AF8" s="240"/>
      <c r="AG8" s="240"/>
      <c r="AH8" s="108">
        <f t="shared" si="9"/>
        <v>0</v>
      </c>
      <c r="AI8" s="240"/>
      <c r="AJ8" s="240"/>
      <c r="AK8" s="108">
        <f t="shared" si="10"/>
        <v>0</v>
      </c>
      <c r="AL8" s="240"/>
      <c r="AM8" s="240"/>
      <c r="AN8" s="108">
        <f t="shared" si="11"/>
        <v>0</v>
      </c>
      <c r="AO8" s="240"/>
      <c r="AP8" s="240"/>
      <c r="AQ8" s="108">
        <f t="shared" si="12"/>
        <v>0</v>
      </c>
      <c r="AR8" s="240"/>
      <c r="AS8" s="240"/>
      <c r="AT8" s="108">
        <f t="shared" si="13"/>
        <v>0</v>
      </c>
      <c r="AU8" s="240"/>
      <c r="AV8" s="240"/>
      <c r="AW8" s="108">
        <f t="shared" si="14"/>
        <v>0</v>
      </c>
      <c r="AX8" s="240"/>
      <c r="AY8" s="240"/>
      <c r="AZ8" s="108">
        <f t="shared" si="15"/>
        <v>0</v>
      </c>
      <c r="BA8" s="240"/>
      <c r="BB8" s="240"/>
      <c r="BC8" s="108">
        <f t="shared" si="16"/>
        <v>0</v>
      </c>
      <c r="BD8" s="240"/>
      <c r="BE8" s="240"/>
      <c r="BF8" s="108">
        <f t="shared" si="17"/>
        <v>0</v>
      </c>
      <c r="BG8" s="240"/>
      <c r="BH8" s="240"/>
      <c r="BI8" s="108">
        <f t="shared" si="18"/>
        <v>0</v>
      </c>
      <c r="BJ8" s="240"/>
      <c r="BK8" s="240"/>
      <c r="BL8" s="108">
        <f t="shared" si="19"/>
        <v>0</v>
      </c>
      <c r="BM8" s="240"/>
      <c r="BN8" s="240"/>
      <c r="BO8" s="108">
        <f t="shared" si="20"/>
        <v>0</v>
      </c>
      <c r="BP8" s="240"/>
      <c r="BQ8" s="240"/>
      <c r="BR8" s="108">
        <f t="shared" si="21"/>
        <v>0</v>
      </c>
      <c r="BS8" s="240"/>
      <c r="BT8" s="240"/>
      <c r="BU8" s="108">
        <f t="shared" si="22"/>
        <v>0</v>
      </c>
      <c r="BV8" s="240"/>
      <c r="BW8" s="240"/>
      <c r="BX8" s="108">
        <f t="shared" si="23"/>
        <v>0</v>
      </c>
      <c r="BY8" s="240"/>
      <c r="BZ8" s="240"/>
      <c r="CA8" s="108">
        <f t="shared" si="24"/>
        <v>0</v>
      </c>
      <c r="CB8" s="240"/>
      <c r="CC8" s="240"/>
      <c r="CD8" s="108">
        <f t="shared" si="25"/>
        <v>0</v>
      </c>
      <c r="CE8" s="240"/>
      <c r="CF8" s="240"/>
      <c r="CG8" s="108">
        <f t="shared" si="26"/>
        <v>0</v>
      </c>
      <c r="CH8" s="240"/>
      <c r="CI8" s="240"/>
      <c r="CJ8" s="108">
        <f t="shared" si="27"/>
        <v>0</v>
      </c>
      <c r="CK8" s="240"/>
      <c r="CL8" s="240"/>
      <c r="CM8" s="108">
        <f t="shared" si="28"/>
        <v>0</v>
      </c>
      <c r="CN8" s="240"/>
      <c r="CO8" s="240"/>
      <c r="CP8" s="108">
        <f t="shared" si="29"/>
        <v>0</v>
      </c>
      <c r="CQ8" s="240"/>
      <c r="CR8" s="240"/>
      <c r="CS8" s="108">
        <f t="shared" si="30"/>
        <v>0</v>
      </c>
      <c r="CT8" s="240"/>
      <c r="CU8" s="240"/>
      <c r="CV8" s="108">
        <f t="shared" si="31"/>
        <v>0</v>
      </c>
      <c r="CW8" s="240"/>
      <c r="CX8" s="240"/>
      <c r="CY8" s="108">
        <f t="shared" si="32"/>
        <v>0</v>
      </c>
      <c r="CZ8" s="240"/>
      <c r="DA8" s="240"/>
      <c r="DB8" s="108">
        <f t="shared" si="33"/>
        <v>0</v>
      </c>
      <c r="DC8" s="240"/>
      <c r="DD8" s="240"/>
      <c r="DE8" s="108">
        <f t="shared" si="34"/>
        <v>0</v>
      </c>
      <c r="DF8" s="240"/>
      <c r="DG8" s="240"/>
      <c r="DH8" s="108">
        <f t="shared" si="35"/>
        <v>0</v>
      </c>
      <c r="DI8" s="240"/>
      <c r="DJ8" s="240"/>
      <c r="DK8" s="108">
        <f t="shared" si="36"/>
        <v>0</v>
      </c>
      <c r="DL8" s="240"/>
      <c r="DM8" s="240"/>
      <c r="DN8" s="108">
        <f t="shared" si="37"/>
        <v>0</v>
      </c>
      <c r="DO8" s="240"/>
      <c r="DP8" s="240"/>
      <c r="DQ8" s="108">
        <f t="shared" si="38"/>
        <v>0</v>
      </c>
      <c r="DR8" s="240"/>
      <c r="DS8" s="240"/>
      <c r="DT8" s="108">
        <f t="shared" si="39"/>
        <v>0</v>
      </c>
      <c r="DU8" s="240"/>
      <c r="DV8" s="240"/>
      <c r="DW8" s="108">
        <f t="shared" si="40"/>
        <v>0</v>
      </c>
      <c r="DX8" s="240"/>
      <c r="DY8" s="240"/>
      <c r="DZ8" s="108">
        <f t="shared" si="41"/>
        <v>0</v>
      </c>
      <c r="EA8" s="240"/>
      <c r="EB8" s="240"/>
      <c r="EC8" s="108">
        <f t="shared" si="42"/>
        <v>0</v>
      </c>
      <c r="ED8" s="240"/>
      <c r="EE8" s="240"/>
      <c r="EF8" s="108">
        <f t="shared" si="43"/>
        <v>0</v>
      </c>
      <c r="EG8" s="240"/>
      <c r="EH8" s="240"/>
      <c r="EI8" s="108">
        <f t="shared" si="44"/>
        <v>0</v>
      </c>
      <c r="EJ8" s="240"/>
      <c r="EK8" s="240"/>
      <c r="EL8" s="108">
        <f t="shared" si="45"/>
        <v>0</v>
      </c>
      <c r="EM8" s="240"/>
      <c r="EN8" s="240"/>
      <c r="EO8" s="108">
        <f t="shared" si="46"/>
        <v>0</v>
      </c>
      <c r="EP8" s="240"/>
      <c r="EQ8" s="240"/>
      <c r="ER8" s="108">
        <f t="shared" si="47"/>
        <v>0</v>
      </c>
      <c r="ES8" s="240"/>
      <c r="ET8" s="240"/>
      <c r="EU8" s="108">
        <f t="shared" si="48"/>
        <v>0</v>
      </c>
      <c r="EV8" s="240"/>
      <c r="EW8" s="240"/>
      <c r="EX8" s="108">
        <f t="shared" si="49"/>
        <v>0</v>
      </c>
      <c r="EY8" s="240"/>
      <c r="EZ8" s="240"/>
      <c r="FA8" s="108">
        <f t="shared" si="50"/>
        <v>0</v>
      </c>
      <c r="FB8" s="240"/>
      <c r="FC8" s="240"/>
      <c r="FD8" s="108">
        <f t="shared" si="51"/>
        <v>0</v>
      </c>
      <c r="FE8" s="240"/>
      <c r="FF8" s="240"/>
      <c r="FG8" s="108">
        <f t="shared" si="52"/>
        <v>0</v>
      </c>
      <c r="FH8" s="240"/>
      <c r="FI8" s="240"/>
      <c r="FJ8" s="108">
        <f t="shared" si="53"/>
        <v>0</v>
      </c>
      <c r="FK8" s="240"/>
      <c r="FL8" s="240"/>
      <c r="FM8" s="108">
        <f t="shared" si="54"/>
        <v>0</v>
      </c>
      <c r="FN8" s="240"/>
      <c r="FO8" s="240"/>
      <c r="FP8" s="108">
        <f t="shared" si="55"/>
        <v>0</v>
      </c>
      <c r="FQ8" s="240"/>
      <c r="FR8" s="240"/>
      <c r="FS8" s="108">
        <f t="shared" si="56"/>
        <v>0</v>
      </c>
      <c r="FT8" s="240"/>
      <c r="FU8" s="240"/>
      <c r="FV8" s="108">
        <f t="shared" si="57"/>
        <v>0</v>
      </c>
      <c r="FW8" s="240"/>
      <c r="FX8" s="240"/>
      <c r="FY8" s="108">
        <f t="shared" si="58"/>
        <v>0</v>
      </c>
      <c r="FZ8" s="240"/>
      <c r="GA8" s="240"/>
      <c r="GB8" s="108">
        <f t="shared" si="59"/>
        <v>0</v>
      </c>
      <c r="GC8" s="240"/>
      <c r="GD8" s="240"/>
      <c r="GE8" s="108">
        <f t="shared" si="60"/>
        <v>0</v>
      </c>
      <c r="GF8" s="240"/>
      <c r="GG8" s="240"/>
      <c r="GH8" s="108">
        <f t="shared" si="61"/>
        <v>0</v>
      </c>
      <c r="GI8" s="240"/>
      <c r="GJ8" s="240"/>
      <c r="GK8" s="108">
        <f t="shared" si="62"/>
        <v>0</v>
      </c>
      <c r="GL8" s="240"/>
      <c r="GM8" s="240"/>
      <c r="GN8" s="108">
        <f t="shared" si="63"/>
        <v>0</v>
      </c>
      <c r="GO8" s="240"/>
      <c r="GP8" s="240"/>
      <c r="GQ8" s="108">
        <f t="shared" si="64"/>
        <v>0</v>
      </c>
      <c r="GR8" s="240"/>
      <c r="GS8" s="240"/>
      <c r="GT8" s="108">
        <f t="shared" si="65"/>
        <v>0</v>
      </c>
      <c r="GU8" s="240"/>
      <c r="GV8" s="240"/>
      <c r="GW8" s="108">
        <f t="shared" si="66"/>
        <v>0</v>
      </c>
      <c r="GX8" s="240"/>
      <c r="GY8" s="240"/>
      <c r="GZ8" s="108">
        <f t="shared" si="67"/>
        <v>0</v>
      </c>
      <c r="HA8" s="240"/>
      <c r="HB8" s="240"/>
      <c r="HC8" s="108">
        <f t="shared" si="68"/>
        <v>0</v>
      </c>
      <c r="HD8" s="240"/>
      <c r="HE8" s="240"/>
      <c r="HF8" s="108">
        <f t="shared" si="69"/>
        <v>0</v>
      </c>
      <c r="HG8" s="240"/>
      <c r="HH8" s="240"/>
      <c r="HI8" s="108">
        <f t="shared" si="70"/>
        <v>0</v>
      </c>
      <c r="HJ8" s="240"/>
      <c r="HK8" s="240"/>
      <c r="HL8" s="108">
        <f t="shared" si="71"/>
        <v>0</v>
      </c>
      <c r="HM8" s="240"/>
      <c r="HN8" s="240"/>
      <c r="HO8" s="108">
        <f t="shared" si="72"/>
        <v>0</v>
      </c>
      <c r="HP8" s="240"/>
      <c r="HQ8" s="240"/>
      <c r="HR8" s="108">
        <f t="shared" si="73"/>
        <v>0</v>
      </c>
      <c r="HS8" s="240"/>
      <c r="HT8" s="240"/>
      <c r="HU8" s="108">
        <f t="shared" si="74"/>
        <v>0</v>
      </c>
      <c r="HV8" s="240"/>
      <c r="HW8" s="240"/>
      <c r="HX8" s="108">
        <f t="shared" si="75"/>
        <v>0</v>
      </c>
      <c r="HY8" s="240"/>
      <c r="HZ8" s="240"/>
      <c r="IA8" s="108">
        <f t="shared" si="76"/>
        <v>0</v>
      </c>
      <c r="IB8" s="240"/>
      <c r="IC8" s="240"/>
      <c r="ID8" s="108">
        <f t="shared" si="77"/>
        <v>0</v>
      </c>
      <c r="IE8" s="240"/>
      <c r="IF8" s="240"/>
      <c r="IG8" s="108">
        <f t="shared" si="78"/>
        <v>0</v>
      </c>
      <c r="IH8" s="240"/>
      <c r="II8" s="240"/>
      <c r="IJ8" s="108">
        <f t="shared" si="79"/>
        <v>0</v>
      </c>
      <c r="IK8" s="240"/>
      <c r="IL8" s="240"/>
      <c r="IM8" s="108">
        <f t="shared" si="80"/>
        <v>0</v>
      </c>
      <c r="IN8" s="240"/>
      <c r="IO8" s="240"/>
      <c r="IP8" s="108">
        <f t="shared" si="81"/>
        <v>0</v>
      </c>
      <c r="IQ8" s="240"/>
      <c r="IR8" s="240"/>
      <c r="IS8" s="108">
        <f t="shared" si="82"/>
        <v>0</v>
      </c>
      <c r="IT8" s="240"/>
      <c r="IU8" s="240"/>
      <c r="IV8" s="108">
        <f t="shared" si="83"/>
        <v>0</v>
      </c>
      <c r="IW8" s="240"/>
      <c r="IX8" s="240"/>
      <c r="IY8" s="108">
        <f t="shared" si="84"/>
        <v>0</v>
      </c>
      <c r="IZ8" s="240"/>
      <c r="JA8" s="240"/>
      <c r="JB8" s="108">
        <f t="shared" si="85"/>
        <v>0</v>
      </c>
      <c r="JC8" s="240"/>
      <c r="JD8" s="240"/>
      <c r="JE8" s="108">
        <f t="shared" si="86"/>
        <v>0</v>
      </c>
      <c r="JF8" s="240"/>
      <c r="JG8" s="240"/>
      <c r="JH8" s="108">
        <f t="shared" si="87"/>
        <v>0</v>
      </c>
      <c r="JI8" s="240"/>
      <c r="JJ8" s="240"/>
      <c r="JK8" s="108">
        <f t="shared" si="88"/>
        <v>0</v>
      </c>
      <c r="JL8" s="240"/>
      <c r="JM8" s="240"/>
      <c r="JN8" s="108">
        <f t="shared" si="89"/>
        <v>0</v>
      </c>
      <c r="JO8" s="240"/>
      <c r="JP8" s="240"/>
      <c r="JQ8" s="108">
        <f t="shared" si="90"/>
        <v>0</v>
      </c>
      <c r="JR8" s="240"/>
      <c r="JS8" s="240"/>
      <c r="JT8" s="108">
        <f t="shared" si="91"/>
        <v>0</v>
      </c>
      <c r="JU8" s="240"/>
      <c r="JV8" s="240"/>
      <c r="JW8" s="108">
        <f t="shared" si="92"/>
        <v>0</v>
      </c>
      <c r="JX8" s="240"/>
      <c r="JY8" s="240"/>
      <c r="JZ8" s="108">
        <f t="shared" si="93"/>
        <v>0</v>
      </c>
      <c r="KA8" s="240"/>
      <c r="KB8" s="240"/>
      <c r="KC8" s="108">
        <f t="shared" si="94"/>
        <v>0</v>
      </c>
      <c r="KD8" s="240"/>
      <c r="KE8" s="240"/>
      <c r="KF8" s="108">
        <f t="shared" si="95"/>
        <v>0</v>
      </c>
      <c r="KG8" s="240"/>
      <c r="KH8" s="240"/>
      <c r="KI8" s="108">
        <f t="shared" si="96"/>
        <v>0</v>
      </c>
      <c r="KJ8" s="240"/>
      <c r="KK8" s="240"/>
      <c r="KL8" s="108">
        <f t="shared" si="97"/>
        <v>0</v>
      </c>
      <c r="KM8" s="240"/>
      <c r="KN8" s="240"/>
      <c r="KO8" s="108">
        <f t="shared" si="98"/>
        <v>0</v>
      </c>
      <c r="KP8" s="240"/>
      <c r="KQ8" s="240"/>
      <c r="KR8" s="108">
        <f t="shared" si="99"/>
        <v>0</v>
      </c>
      <c r="KS8" s="153">
        <f t="shared" si="100"/>
        <v>0</v>
      </c>
    </row>
    <row r="9" spans="1:305" ht="20.100000000000001" customHeight="1" x14ac:dyDescent="0.2">
      <c r="A9" s="250"/>
      <c r="B9" s="111" t="s">
        <v>115</v>
      </c>
      <c r="C9" s="100">
        <v>4</v>
      </c>
      <c r="D9" s="101" t="s">
        <v>165</v>
      </c>
      <c r="E9" s="240"/>
      <c r="F9" s="240"/>
      <c r="G9" s="108">
        <f t="shared" si="0"/>
        <v>0</v>
      </c>
      <c r="H9" s="240"/>
      <c r="I9" s="240"/>
      <c r="J9" s="108">
        <f t="shared" si="1"/>
        <v>0</v>
      </c>
      <c r="K9" s="240"/>
      <c r="L9" s="240"/>
      <c r="M9" s="108">
        <f t="shared" si="2"/>
        <v>0</v>
      </c>
      <c r="N9" s="240"/>
      <c r="O9" s="240"/>
      <c r="P9" s="108">
        <f t="shared" si="3"/>
        <v>0</v>
      </c>
      <c r="Q9" s="240"/>
      <c r="R9" s="240"/>
      <c r="S9" s="108">
        <f t="shared" si="4"/>
        <v>0</v>
      </c>
      <c r="T9" s="240"/>
      <c r="U9" s="240"/>
      <c r="V9" s="108">
        <f t="shared" si="5"/>
        <v>0</v>
      </c>
      <c r="W9" s="240"/>
      <c r="X9" s="240"/>
      <c r="Y9" s="108">
        <f t="shared" si="6"/>
        <v>0</v>
      </c>
      <c r="Z9" s="240"/>
      <c r="AA9" s="240"/>
      <c r="AB9" s="108">
        <f t="shared" si="7"/>
        <v>0</v>
      </c>
      <c r="AC9" s="240"/>
      <c r="AD9" s="240"/>
      <c r="AE9" s="108">
        <f t="shared" si="8"/>
        <v>0</v>
      </c>
      <c r="AF9" s="240"/>
      <c r="AG9" s="240"/>
      <c r="AH9" s="108">
        <f t="shared" si="9"/>
        <v>0</v>
      </c>
      <c r="AI9" s="240"/>
      <c r="AJ9" s="240"/>
      <c r="AK9" s="108">
        <f t="shared" si="10"/>
        <v>0</v>
      </c>
      <c r="AL9" s="240"/>
      <c r="AM9" s="240"/>
      <c r="AN9" s="108">
        <f t="shared" si="11"/>
        <v>0</v>
      </c>
      <c r="AO9" s="240"/>
      <c r="AP9" s="240"/>
      <c r="AQ9" s="108">
        <f t="shared" si="12"/>
        <v>0</v>
      </c>
      <c r="AR9" s="240"/>
      <c r="AS9" s="240"/>
      <c r="AT9" s="108">
        <f t="shared" si="13"/>
        <v>0</v>
      </c>
      <c r="AU9" s="240"/>
      <c r="AV9" s="240"/>
      <c r="AW9" s="108">
        <f t="shared" si="14"/>
        <v>0</v>
      </c>
      <c r="AX9" s="240"/>
      <c r="AY9" s="240"/>
      <c r="AZ9" s="108">
        <f t="shared" si="15"/>
        <v>0</v>
      </c>
      <c r="BA9" s="240"/>
      <c r="BB9" s="240"/>
      <c r="BC9" s="108">
        <f t="shared" si="16"/>
        <v>0</v>
      </c>
      <c r="BD9" s="240"/>
      <c r="BE9" s="240"/>
      <c r="BF9" s="108">
        <f t="shared" si="17"/>
        <v>0</v>
      </c>
      <c r="BG9" s="240"/>
      <c r="BH9" s="240"/>
      <c r="BI9" s="108">
        <f t="shared" si="18"/>
        <v>0</v>
      </c>
      <c r="BJ9" s="240"/>
      <c r="BK9" s="240"/>
      <c r="BL9" s="108">
        <f t="shared" si="19"/>
        <v>0</v>
      </c>
      <c r="BM9" s="240"/>
      <c r="BN9" s="240"/>
      <c r="BO9" s="108">
        <f t="shared" si="20"/>
        <v>0</v>
      </c>
      <c r="BP9" s="240"/>
      <c r="BQ9" s="240"/>
      <c r="BR9" s="108">
        <f t="shared" si="21"/>
        <v>0</v>
      </c>
      <c r="BS9" s="240"/>
      <c r="BT9" s="240"/>
      <c r="BU9" s="108">
        <f t="shared" si="22"/>
        <v>0</v>
      </c>
      <c r="BV9" s="240"/>
      <c r="BW9" s="240"/>
      <c r="BX9" s="108">
        <f t="shared" si="23"/>
        <v>0</v>
      </c>
      <c r="BY9" s="240"/>
      <c r="BZ9" s="240"/>
      <c r="CA9" s="108">
        <f t="shared" si="24"/>
        <v>0</v>
      </c>
      <c r="CB9" s="240"/>
      <c r="CC9" s="240"/>
      <c r="CD9" s="108">
        <f t="shared" si="25"/>
        <v>0</v>
      </c>
      <c r="CE9" s="240"/>
      <c r="CF9" s="240"/>
      <c r="CG9" s="108">
        <f t="shared" si="26"/>
        <v>0</v>
      </c>
      <c r="CH9" s="240"/>
      <c r="CI9" s="240"/>
      <c r="CJ9" s="108">
        <f t="shared" si="27"/>
        <v>0</v>
      </c>
      <c r="CK9" s="240"/>
      <c r="CL9" s="240"/>
      <c r="CM9" s="108">
        <f t="shared" si="28"/>
        <v>0</v>
      </c>
      <c r="CN9" s="240"/>
      <c r="CO9" s="240"/>
      <c r="CP9" s="108">
        <f t="shared" si="29"/>
        <v>0</v>
      </c>
      <c r="CQ9" s="240"/>
      <c r="CR9" s="240"/>
      <c r="CS9" s="108">
        <f t="shared" si="30"/>
        <v>0</v>
      </c>
      <c r="CT9" s="240"/>
      <c r="CU9" s="240"/>
      <c r="CV9" s="108">
        <f t="shared" si="31"/>
        <v>0</v>
      </c>
      <c r="CW9" s="240"/>
      <c r="CX9" s="240"/>
      <c r="CY9" s="108">
        <f t="shared" si="32"/>
        <v>0</v>
      </c>
      <c r="CZ9" s="240"/>
      <c r="DA9" s="240"/>
      <c r="DB9" s="108">
        <f t="shared" si="33"/>
        <v>0</v>
      </c>
      <c r="DC9" s="240"/>
      <c r="DD9" s="240"/>
      <c r="DE9" s="108">
        <f t="shared" si="34"/>
        <v>0</v>
      </c>
      <c r="DF9" s="240"/>
      <c r="DG9" s="240"/>
      <c r="DH9" s="108">
        <f t="shared" si="35"/>
        <v>0</v>
      </c>
      <c r="DI9" s="240"/>
      <c r="DJ9" s="240"/>
      <c r="DK9" s="108">
        <f t="shared" si="36"/>
        <v>0</v>
      </c>
      <c r="DL9" s="240"/>
      <c r="DM9" s="240"/>
      <c r="DN9" s="108">
        <f t="shared" si="37"/>
        <v>0</v>
      </c>
      <c r="DO9" s="240"/>
      <c r="DP9" s="240"/>
      <c r="DQ9" s="108">
        <f t="shared" si="38"/>
        <v>0</v>
      </c>
      <c r="DR9" s="240"/>
      <c r="DS9" s="240"/>
      <c r="DT9" s="108">
        <f t="shared" si="39"/>
        <v>0</v>
      </c>
      <c r="DU9" s="240"/>
      <c r="DV9" s="240"/>
      <c r="DW9" s="108">
        <f t="shared" si="40"/>
        <v>0</v>
      </c>
      <c r="DX9" s="240"/>
      <c r="DY9" s="240"/>
      <c r="DZ9" s="108">
        <f t="shared" si="41"/>
        <v>0</v>
      </c>
      <c r="EA9" s="240"/>
      <c r="EB9" s="240"/>
      <c r="EC9" s="108">
        <f t="shared" si="42"/>
        <v>0</v>
      </c>
      <c r="ED9" s="240"/>
      <c r="EE9" s="240"/>
      <c r="EF9" s="108">
        <f t="shared" si="43"/>
        <v>0</v>
      </c>
      <c r="EG9" s="240"/>
      <c r="EH9" s="240"/>
      <c r="EI9" s="108">
        <f t="shared" si="44"/>
        <v>0</v>
      </c>
      <c r="EJ9" s="240"/>
      <c r="EK9" s="240"/>
      <c r="EL9" s="108">
        <f t="shared" si="45"/>
        <v>0</v>
      </c>
      <c r="EM9" s="240"/>
      <c r="EN9" s="240"/>
      <c r="EO9" s="108">
        <f t="shared" si="46"/>
        <v>0</v>
      </c>
      <c r="EP9" s="240"/>
      <c r="EQ9" s="240"/>
      <c r="ER9" s="108">
        <f t="shared" si="47"/>
        <v>0</v>
      </c>
      <c r="ES9" s="240"/>
      <c r="ET9" s="240"/>
      <c r="EU9" s="108">
        <f t="shared" si="48"/>
        <v>0</v>
      </c>
      <c r="EV9" s="240"/>
      <c r="EW9" s="240"/>
      <c r="EX9" s="108">
        <f t="shared" si="49"/>
        <v>0</v>
      </c>
      <c r="EY9" s="240"/>
      <c r="EZ9" s="240"/>
      <c r="FA9" s="108">
        <f t="shared" si="50"/>
        <v>0</v>
      </c>
      <c r="FB9" s="240"/>
      <c r="FC9" s="240"/>
      <c r="FD9" s="108">
        <f t="shared" si="51"/>
        <v>0</v>
      </c>
      <c r="FE9" s="240"/>
      <c r="FF9" s="240"/>
      <c r="FG9" s="108">
        <f t="shared" si="52"/>
        <v>0</v>
      </c>
      <c r="FH9" s="240"/>
      <c r="FI9" s="240"/>
      <c r="FJ9" s="108">
        <f t="shared" si="53"/>
        <v>0</v>
      </c>
      <c r="FK9" s="240"/>
      <c r="FL9" s="240"/>
      <c r="FM9" s="108">
        <f t="shared" si="54"/>
        <v>0</v>
      </c>
      <c r="FN9" s="240"/>
      <c r="FO9" s="240"/>
      <c r="FP9" s="108">
        <f t="shared" si="55"/>
        <v>0</v>
      </c>
      <c r="FQ9" s="240"/>
      <c r="FR9" s="240"/>
      <c r="FS9" s="108">
        <f t="shared" si="56"/>
        <v>0</v>
      </c>
      <c r="FT9" s="240"/>
      <c r="FU9" s="240"/>
      <c r="FV9" s="108">
        <f t="shared" si="57"/>
        <v>0</v>
      </c>
      <c r="FW9" s="240"/>
      <c r="FX9" s="240"/>
      <c r="FY9" s="108">
        <f t="shared" si="58"/>
        <v>0</v>
      </c>
      <c r="FZ9" s="240"/>
      <c r="GA9" s="240"/>
      <c r="GB9" s="108">
        <f t="shared" si="59"/>
        <v>0</v>
      </c>
      <c r="GC9" s="240"/>
      <c r="GD9" s="240"/>
      <c r="GE9" s="108">
        <f t="shared" si="60"/>
        <v>0</v>
      </c>
      <c r="GF9" s="240"/>
      <c r="GG9" s="240"/>
      <c r="GH9" s="108">
        <f t="shared" si="61"/>
        <v>0</v>
      </c>
      <c r="GI9" s="240"/>
      <c r="GJ9" s="240"/>
      <c r="GK9" s="108">
        <f t="shared" si="62"/>
        <v>0</v>
      </c>
      <c r="GL9" s="240"/>
      <c r="GM9" s="240"/>
      <c r="GN9" s="108">
        <f t="shared" si="63"/>
        <v>0</v>
      </c>
      <c r="GO9" s="240"/>
      <c r="GP9" s="240"/>
      <c r="GQ9" s="108">
        <f t="shared" si="64"/>
        <v>0</v>
      </c>
      <c r="GR9" s="240"/>
      <c r="GS9" s="240"/>
      <c r="GT9" s="108">
        <f t="shared" si="65"/>
        <v>0</v>
      </c>
      <c r="GU9" s="240"/>
      <c r="GV9" s="240"/>
      <c r="GW9" s="108">
        <f t="shared" si="66"/>
        <v>0</v>
      </c>
      <c r="GX9" s="240"/>
      <c r="GY9" s="240"/>
      <c r="GZ9" s="108">
        <f t="shared" si="67"/>
        <v>0</v>
      </c>
      <c r="HA9" s="240"/>
      <c r="HB9" s="240"/>
      <c r="HC9" s="108">
        <f t="shared" si="68"/>
        <v>0</v>
      </c>
      <c r="HD9" s="240"/>
      <c r="HE9" s="240"/>
      <c r="HF9" s="108">
        <f t="shared" si="69"/>
        <v>0</v>
      </c>
      <c r="HG9" s="240"/>
      <c r="HH9" s="240"/>
      <c r="HI9" s="108">
        <f t="shared" si="70"/>
        <v>0</v>
      </c>
      <c r="HJ9" s="240"/>
      <c r="HK9" s="240"/>
      <c r="HL9" s="108">
        <f t="shared" si="71"/>
        <v>0</v>
      </c>
      <c r="HM9" s="240"/>
      <c r="HN9" s="240"/>
      <c r="HO9" s="108">
        <f t="shared" si="72"/>
        <v>0</v>
      </c>
      <c r="HP9" s="240"/>
      <c r="HQ9" s="240"/>
      <c r="HR9" s="108">
        <f t="shared" si="73"/>
        <v>0</v>
      </c>
      <c r="HS9" s="240"/>
      <c r="HT9" s="240"/>
      <c r="HU9" s="108">
        <f t="shared" si="74"/>
        <v>0</v>
      </c>
      <c r="HV9" s="240"/>
      <c r="HW9" s="240"/>
      <c r="HX9" s="108">
        <f t="shared" si="75"/>
        <v>0</v>
      </c>
      <c r="HY9" s="240"/>
      <c r="HZ9" s="240"/>
      <c r="IA9" s="108">
        <f t="shared" si="76"/>
        <v>0</v>
      </c>
      <c r="IB9" s="240"/>
      <c r="IC9" s="240"/>
      <c r="ID9" s="108">
        <f t="shared" si="77"/>
        <v>0</v>
      </c>
      <c r="IE9" s="240"/>
      <c r="IF9" s="240"/>
      <c r="IG9" s="108">
        <f t="shared" si="78"/>
        <v>0</v>
      </c>
      <c r="IH9" s="240"/>
      <c r="II9" s="240"/>
      <c r="IJ9" s="108">
        <f t="shared" si="79"/>
        <v>0</v>
      </c>
      <c r="IK9" s="240"/>
      <c r="IL9" s="240"/>
      <c r="IM9" s="108">
        <f t="shared" si="80"/>
        <v>0</v>
      </c>
      <c r="IN9" s="240"/>
      <c r="IO9" s="240"/>
      <c r="IP9" s="108">
        <f t="shared" si="81"/>
        <v>0</v>
      </c>
      <c r="IQ9" s="240"/>
      <c r="IR9" s="240"/>
      <c r="IS9" s="108">
        <f t="shared" si="82"/>
        <v>0</v>
      </c>
      <c r="IT9" s="240"/>
      <c r="IU9" s="240"/>
      <c r="IV9" s="108">
        <f t="shared" si="83"/>
        <v>0</v>
      </c>
      <c r="IW9" s="240"/>
      <c r="IX9" s="240"/>
      <c r="IY9" s="108">
        <f t="shared" si="84"/>
        <v>0</v>
      </c>
      <c r="IZ9" s="240"/>
      <c r="JA9" s="240"/>
      <c r="JB9" s="108">
        <f t="shared" si="85"/>
        <v>0</v>
      </c>
      <c r="JC9" s="240"/>
      <c r="JD9" s="240"/>
      <c r="JE9" s="108">
        <f t="shared" si="86"/>
        <v>0</v>
      </c>
      <c r="JF9" s="240"/>
      <c r="JG9" s="240"/>
      <c r="JH9" s="108">
        <f t="shared" si="87"/>
        <v>0</v>
      </c>
      <c r="JI9" s="240"/>
      <c r="JJ9" s="240"/>
      <c r="JK9" s="108">
        <f t="shared" si="88"/>
        <v>0</v>
      </c>
      <c r="JL9" s="240"/>
      <c r="JM9" s="240"/>
      <c r="JN9" s="108">
        <f t="shared" si="89"/>
        <v>0</v>
      </c>
      <c r="JO9" s="240"/>
      <c r="JP9" s="240"/>
      <c r="JQ9" s="108">
        <f t="shared" si="90"/>
        <v>0</v>
      </c>
      <c r="JR9" s="240"/>
      <c r="JS9" s="240"/>
      <c r="JT9" s="108">
        <f t="shared" si="91"/>
        <v>0</v>
      </c>
      <c r="JU9" s="240"/>
      <c r="JV9" s="240"/>
      <c r="JW9" s="108">
        <f t="shared" si="92"/>
        <v>0</v>
      </c>
      <c r="JX9" s="240"/>
      <c r="JY9" s="240"/>
      <c r="JZ9" s="108">
        <f t="shared" si="93"/>
        <v>0</v>
      </c>
      <c r="KA9" s="240"/>
      <c r="KB9" s="240"/>
      <c r="KC9" s="108">
        <f t="shared" si="94"/>
        <v>0</v>
      </c>
      <c r="KD9" s="240"/>
      <c r="KE9" s="240"/>
      <c r="KF9" s="108">
        <f t="shared" si="95"/>
        <v>0</v>
      </c>
      <c r="KG9" s="240"/>
      <c r="KH9" s="240"/>
      <c r="KI9" s="108">
        <f t="shared" si="96"/>
        <v>0</v>
      </c>
      <c r="KJ9" s="240"/>
      <c r="KK9" s="240"/>
      <c r="KL9" s="108">
        <f t="shared" si="97"/>
        <v>0</v>
      </c>
      <c r="KM9" s="240"/>
      <c r="KN9" s="240"/>
      <c r="KO9" s="108">
        <f t="shared" si="98"/>
        <v>0</v>
      </c>
      <c r="KP9" s="240"/>
      <c r="KQ9" s="240"/>
      <c r="KR9" s="108">
        <f t="shared" si="99"/>
        <v>0</v>
      </c>
      <c r="KS9" s="153">
        <f t="shared" si="100"/>
        <v>0</v>
      </c>
    </row>
    <row r="10" spans="1:305" ht="20.100000000000001" customHeight="1" x14ac:dyDescent="0.2">
      <c r="A10" s="250"/>
      <c r="B10" s="111" t="s">
        <v>15</v>
      </c>
      <c r="C10" s="100">
        <v>4</v>
      </c>
      <c r="D10" s="101" t="s">
        <v>166</v>
      </c>
      <c r="E10" s="240"/>
      <c r="F10" s="240"/>
      <c r="G10" s="108">
        <f t="shared" si="0"/>
        <v>0</v>
      </c>
      <c r="H10" s="240"/>
      <c r="I10" s="240"/>
      <c r="J10" s="108">
        <f t="shared" si="1"/>
        <v>0</v>
      </c>
      <c r="K10" s="240"/>
      <c r="L10" s="240"/>
      <c r="M10" s="108">
        <f t="shared" si="2"/>
        <v>0</v>
      </c>
      <c r="N10" s="240"/>
      <c r="O10" s="240"/>
      <c r="P10" s="108">
        <f t="shared" si="3"/>
        <v>0</v>
      </c>
      <c r="Q10" s="240"/>
      <c r="R10" s="240"/>
      <c r="S10" s="108">
        <f t="shared" si="4"/>
        <v>0</v>
      </c>
      <c r="T10" s="240"/>
      <c r="U10" s="240"/>
      <c r="V10" s="108">
        <f t="shared" si="5"/>
        <v>0</v>
      </c>
      <c r="W10" s="240"/>
      <c r="X10" s="240"/>
      <c r="Y10" s="108">
        <f t="shared" si="6"/>
        <v>0</v>
      </c>
      <c r="Z10" s="240"/>
      <c r="AA10" s="240"/>
      <c r="AB10" s="108">
        <f t="shared" si="7"/>
        <v>0</v>
      </c>
      <c r="AC10" s="240"/>
      <c r="AD10" s="240"/>
      <c r="AE10" s="108">
        <f t="shared" si="8"/>
        <v>0</v>
      </c>
      <c r="AF10" s="240"/>
      <c r="AG10" s="240"/>
      <c r="AH10" s="108">
        <f t="shared" si="9"/>
        <v>0</v>
      </c>
      <c r="AI10" s="240"/>
      <c r="AJ10" s="240"/>
      <c r="AK10" s="108">
        <f t="shared" si="10"/>
        <v>0</v>
      </c>
      <c r="AL10" s="240"/>
      <c r="AM10" s="240"/>
      <c r="AN10" s="108">
        <f t="shared" si="11"/>
        <v>0</v>
      </c>
      <c r="AO10" s="240"/>
      <c r="AP10" s="240"/>
      <c r="AQ10" s="108">
        <f t="shared" si="12"/>
        <v>0</v>
      </c>
      <c r="AR10" s="240"/>
      <c r="AS10" s="240"/>
      <c r="AT10" s="108">
        <f t="shared" si="13"/>
        <v>0</v>
      </c>
      <c r="AU10" s="240"/>
      <c r="AV10" s="240"/>
      <c r="AW10" s="108">
        <f t="shared" si="14"/>
        <v>0</v>
      </c>
      <c r="AX10" s="240"/>
      <c r="AY10" s="240"/>
      <c r="AZ10" s="108">
        <f t="shared" si="15"/>
        <v>0</v>
      </c>
      <c r="BA10" s="240"/>
      <c r="BB10" s="240"/>
      <c r="BC10" s="108">
        <f t="shared" si="16"/>
        <v>0</v>
      </c>
      <c r="BD10" s="240"/>
      <c r="BE10" s="240"/>
      <c r="BF10" s="108">
        <f t="shared" si="17"/>
        <v>0</v>
      </c>
      <c r="BG10" s="240"/>
      <c r="BH10" s="240"/>
      <c r="BI10" s="108">
        <f t="shared" si="18"/>
        <v>0</v>
      </c>
      <c r="BJ10" s="240"/>
      <c r="BK10" s="240"/>
      <c r="BL10" s="108">
        <f t="shared" si="19"/>
        <v>0</v>
      </c>
      <c r="BM10" s="240"/>
      <c r="BN10" s="240"/>
      <c r="BO10" s="108">
        <f t="shared" si="20"/>
        <v>0</v>
      </c>
      <c r="BP10" s="240"/>
      <c r="BQ10" s="240"/>
      <c r="BR10" s="108">
        <f t="shared" si="21"/>
        <v>0</v>
      </c>
      <c r="BS10" s="240"/>
      <c r="BT10" s="240"/>
      <c r="BU10" s="108">
        <f t="shared" si="22"/>
        <v>0</v>
      </c>
      <c r="BV10" s="240"/>
      <c r="BW10" s="240"/>
      <c r="BX10" s="108">
        <f t="shared" si="23"/>
        <v>0</v>
      </c>
      <c r="BY10" s="240"/>
      <c r="BZ10" s="240"/>
      <c r="CA10" s="108">
        <f t="shared" si="24"/>
        <v>0</v>
      </c>
      <c r="CB10" s="240"/>
      <c r="CC10" s="240"/>
      <c r="CD10" s="108">
        <f t="shared" si="25"/>
        <v>0</v>
      </c>
      <c r="CE10" s="240"/>
      <c r="CF10" s="240"/>
      <c r="CG10" s="108">
        <f t="shared" si="26"/>
        <v>0</v>
      </c>
      <c r="CH10" s="240"/>
      <c r="CI10" s="240"/>
      <c r="CJ10" s="108">
        <f t="shared" si="27"/>
        <v>0</v>
      </c>
      <c r="CK10" s="240"/>
      <c r="CL10" s="240"/>
      <c r="CM10" s="108">
        <f t="shared" si="28"/>
        <v>0</v>
      </c>
      <c r="CN10" s="240"/>
      <c r="CO10" s="240"/>
      <c r="CP10" s="108">
        <f t="shared" si="29"/>
        <v>0</v>
      </c>
      <c r="CQ10" s="240"/>
      <c r="CR10" s="240"/>
      <c r="CS10" s="108">
        <f t="shared" si="30"/>
        <v>0</v>
      </c>
      <c r="CT10" s="240"/>
      <c r="CU10" s="240"/>
      <c r="CV10" s="108">
        <f t="shared" si="31"/>
        <v>0</v>
      </c>
      <c r="CW10" s="240"/>
      <c r="CX10" s="240"/>
      <c r="CY10" s="108">
        <f t="shared" si="32"/>
        <v>0</v>
      </c>
      <c r="CZ10" s="240"/>
      <c r="DA10" s="240"/>
      <c r="DB10" s="108">
        <f t="shared" si="33"/>
        <v>0</v>
      </c>
      <c r="DC10" s="240"/>
      <c r="DD10" s="240"/>
      <c r="DE10" s="108">
        <f t="shared" si="34"/>
        <v>0</v>
      </c>
      <c r="DF10" s="240"/>
      <c r="DG10" s="240"/>
      <c r="DH10" s="108">
        <f t="shared" si="35"/>
        <v>0</v>
      </c>
      <c r="DI10" s="240"/>
      <c r="DJ10" s="240"/>
      <c r="DK10" s="108">
        <f t="shared" si="36"/>
        <v>0</v>
      </c>
      <c r="DL10" s="240"/>
      <c r="DM10" s="240"/>
      <c r="DN10" s="108">
        <f t="shared" si="37"/>
        <v>0</v>
      </c>
      <c r="DO10" s="240"/>
      <c r="DP10" s="240"/>
      <c r="DQ10" s="108">
        <f t="shared" si="38"/>
        <v>0</v>
      </c>
      <c r="DR10" s="240"/>
      <c r="DS10" s="240"/>
      <c r="DT10" s="108">
        <f t="shared" si="39"/>
        <v>0</v>
      </c>
      <c r="DU10" s="240"/>
      <c r="DV10" s="240"/>
      <c r="DW10" s="108">
        <f t="shared" si="40"/>
        <v>0</v>
      </c>
      <c r="DX10" s="240"/>
      <c r="DY10" s="240"/>
      <c r="DZ10" s="108">
        <f t="shared" si="41"/>
        <v>0</v>
      </c>
      <c r="EA10" s="240"/>
      <c r="EB10" s="240"/>
      <c r="EC10" s="108">
        <f t="shared" si="42"/>
        <v>0</v>
      </c>
      <c r="ED10" s="240"/>
      <c r="EE10" s="240"/>
      <c r="EF10" s="108">
        <f t="shared" si="43"/>
        <v>0</v>
      </c>
      <c r="EG10" s="240"/>
      <c r="EH10" s="240"/>
      <c r="EI10" s="108">
        <f t="shared" si="44"/>
        <v>0</v>
      </c>
      <c r="EJ10" s="240"/>
      <c r="EK10" s="240"/>
      <c r="EL10" s="108">
        <f t="shared" si="45"/>
        <v>0</v>
      </c>
      <c r="EM10" s="240"/>
      <c r="EN10" s="240"/>
      <c r="EO10" s="108">
        <f t="shared" si="46"/>
        <v>0</v>
      </c>
      <c r="EP10" s="240"/>
      <c r="EQ10" s="240"/>
      <c r="ER10" s="108">
        <f t="shared" si="47"/>
        <v>0</v>
      </c>
      <c r="ES10" s="240"/>
      <c r="ET10" s="240"/>
      <c r="EU10" s="108">
        <f t="shared" si="48"/>
        <v>0</v>
      </c>
      <c r="EV10" s="240"/>
      <c r="EW10" s="240"/>
      <c r="EX10" s="108">
        <f t="shared" si="49"/>
        <v>0</v>
      </c>
      <c r="EY10" s="240"/>
      <c r="EZ10" s="240"/>
      <c r="FA10" s="108">
        <f t="shared" si="50"/>
        <v>0</v>
      </c>
      <c r="FB10" s="240"/>
      <c r="FC10" s="240"/>
      <c r="FD10" s="108">
        <f t="shared" si="51"/>
        <v>0</v>
      </c>
      <c r="FE10" s="240"/>
      <c r="FF10" s="240"/>
      <c r="FG10" s="108">
        <f t="shared" si="52"/>
        <v>0</v>
      </c>
      <c r="FH10" s="240"/>
      <c r="FI10" s="240"/>
      <c r="FJ10" s="108">
        <f t="shared" si="53"/>
        <v>0</v>
      </c>
      <c r="FK10" s="240"/>
      <c r="FL10" s="240"/>
      <c r="FM10" s="108">
        <f t="shared" si="54"/>
        <v>0</v>
      </c>
      <c r="FN10" s="240"/>
      <c r="FO10" s="240"/>
      <c r="FP10" s="108">
        <f t="shared" si="55"/>
        <v>0</v>
      </c>
      <c r="FQ10" s="240"/>
      <c r="FR10" s="240"/>
      <c r="FS10" s="108">
        <f t="shared" si="56"/>
        <v>0</v>
      </c>
      <c r="FT10" s="240"/>
      <c r="FU10" s="240"/>
      <c r="FV10" s="108">
        <f t="shared" si="57"/>
        <v>0</v>
      </c>
      <c r="FW10" s="240"/>
      <c r="FX10" s="240"/>
      <c r="FY10" s="108">
        <f t="shared" si="58"/>
        <v>0</v>
      </c>
      <c r="FZ10" s="240"/>
      <c r="GA10" s="240"/>
      <c r="GB10" s="108">
        <f t="shared" si="59"/>
        <v>0</v>
      </c>
      <c r="GC10" s="240"/>
      <c r="GD10" s="240"/>
      <c r="GE10" s="108">
        <f t="shared" si="60"/>
        <v>0</v>
      </c>
      <c r="GF10" s="240"/>
      <c r="GG10" s="240"/>
      <c r="GH10" s="108">
        <f t="shared" si="61"/>
        <v>0</v>
      </c>
      <c r="GI10" s="240"/>
      <c r="GJ10" s="240"/>
      <c r="GK10" s="108">
        <f t="shared" si="62"/>
        <v>0</v>
      </c>
      <c r="GL10" s="240"/>
      <c r="GM10" s="240"/>
      <c r="GN10" s="108">
        <f t="shared" si="63"/>
        <v>0</v>
      </c>
      <c r="GO10" s="240"/>
      <c r="GP10" s="240"/>
      <c r="GQ10" s="108">
        <f t="shared" si="64"/>
        <v>0</v>
      </c>
      <c r="GR10" s="240"/>
      <c r="GS10" s="240"/>
      <c r="GT10" s="108">
        <f t="shared" si="65"/>
        <v>0</v>
      </c>
      <c r="GU10" s="240"/>
      <c r="GV10" s="240"/>
      <c r="GW10" s="108">
        <f t="shared" si="66"/>
        <v>0</v>
      </c>
      <c r="GX10" s="240"/>
      <c r="GY10" s="240"/>
      <c r="GZ10" s="108">
        <f t="shared" si="67"/>
        <v>0</v>
      </c>
      <c r="HA10" s="240"/>
      <c r="HB10" s="240"/>
      <c r="HC10" s="108">
        <f t="shared" si="68"/>
        <v>0</v>
      </c>
      <c r="HD10" s="240"/>
      <c r="HE10" s="240"/>
      <c r="HF10" s="108">
        <f t="shared" si="69"/>
        <v>0</v>
      </c>
      <c r="HG10" s="240"/>
      <c r="HH10" s="240"/>
      <c r="HI10" s="108">
        <f t="shared" si="70"/>
        <v>0</v>
      </c>
      <c r="HJ10" s="240"/>
      <c r="HK10" s="240"/>
      <c r="HL10" s="108">
        <f t="shared" si="71"/>
        <v>0</v>
      </c>
      <c r="HM10" s="240"/>
      <c r="HN10" s="240"/>
      <c r="HO10" s="108">
        <f t="shared" si="72"/>
        <v>0</v>
      </c>
      <c r="HP10" s="240"/>
      <c r="HQ10" s="240"/>
      <c r="HR10" s="108">
        <f t="shared" si="73"/>
        <v>0</v>
      </c>
      <c r="HS10" s="240"/>
      <c r="HT10" s="240"/>
      <c r="HU10" s="108">
        <f t="shared" si="74"/>
        <v>0</v>
      </c>
      <c r="HV10" s="240"/>
      <c r="HW10" s="240"/>
      <c r="HX10" s="108">
        <f t="shared" si="75"/>
        <v>0</v>
      </c>
      <c r="HY10" s="240"/>
      <c r="HZ10" s="240"/>
      <c r="IA10" s="108">
        <f t="shared" si="76"/>
        <v>0</v>
      </c>
      <c r="IB10" s="240"/>
      <c r="IC10" s="240"/>
      <c r="ID10" s="108">
        <f t="shared" si="77"/>
        <v>0</v>
      </c>
      <c r="IE10" s="240"/>
      <c r="IF10" s="240"/>
      <c r="IG10" s="108">
        <f t="shared" si="78"/>
        <v>0</v>
      </c>
      <c r="IH10" s="240"/>
      <c r="II10" s="240"/>
      <c r="IJ10" s="108">
        <f t="shared" si="79"/>
        <v>0</v>
      </c>
      <c r="IK10" s="240"/>
      <c r="IL10" s="240"/>
      <c r="IM10" s="108">
        <f t="shared" si="80"/>
        <v>0</v>
      </c>
      <c r="IN10" s="240"/>
      <c r="IO10" s="240"/>
      <c r="IP10" s="108">
        <f t="shared" si="81"/>
        <v>0</v>
      </c>
      <c r="IQ10" s="240"/>
      <c r="IR10" s="240"/>
      <c r="IS10" s="108">
        <f t="shared" si="82"/>
        <v>0</v>
      </c>
      <c r="IT10" s="240"/>
      <c r="IU10" s="240"/>
      <c r="IV10" s="108">
        <f t="shared" si="83"/>
        <v>0</v>
      </c>
      <c r="IW10" s="240"/>
      <c r="IX10" s="240"/>
      <c r="IY10" s="108">
        <f t="shared" si="84"/>
        <v>0</v>
      </c>
      <c r="IZ10" s="240"/>
      <c r="JA10" s="240"/>
      <c r="JB10" s="108">
        <f t="shared" si="85"/>
        <v>0</v>
      </c>
      <c r="JC10" s="240"/>
      <c r="JD10" s="240"/>
      <c r="JE10" s="108">
        <f t="shared" si="86"/>
        <v>0</v>
      </c>
      <c r="JF10" s="240"/>
      <c r="JG10" s="240"/>
      <c r="JH10" s="108">
        <f t="shared" si="87"/>
        <v>0</v>
      </c>
      <c r="JI10" s="240"/>
      <c r="JJ10" s="240"/>
      <c r="JK10" s="108">
        <f t="shared" si="88"/>
        <v>0</v>
      </c>
      <c r="JL10" s="240"/>
      <c r="JM10" s="240"/>
      <c r="JN10" s="108">
        <f t="shared" si="89"/>
        <v>0</v>
      </c>
      <c r="JO10" s="240"/>
      <c r="JP10" s="240"/>
      <c r="JQ10" s="108">
        <f t="shared" si="90"/>
        <v>0</v>
      </c>
      <c r="JR10" s="240"/>
      <c r="JS10" s="240"/>
      <c r="JT10" s="108">
        <f t="shared" si="91"/>
        <v>0</v>
      </c>
      <c r="JU10" s="240"/>
      <c r="JV10" s="240"/>
      <c r="JW10" s="108">
        <f t="shared" si="92"/>
        <v>0</v>
      </c>
      <c r="JX10" s="240"/>
      <c r="JY10" s="240"/>
      <c r="JZ10" s="108">
        <f t="shared" si="93"/>
        <v>0</v>
      </c>
      <c r="KA10" s="240"/>
      <c r="KB10" s="240"/>
      <c r="KC10" s="108">
        <f t="shared" si="94"/>
        <v>0</v>
      </c>
      <c r="KD10" s="240"/>
      <c r="KE10" s="240"/>
      <c r="KF10" s="108">
        <f t="shared" si="95"/>
        <v>0</v>
      </c>
      <c r="KG10" s="240"/>
      <c r="KH10" s="240"/>
      <c r="KI10" s="108">
        <f t="shared" si="96"/>
        <v>0</v>
      </c>
      <c r="KJ10" s="240"/>
      <c r="KK10" s="240"/>
      <c r="KL10" s="108">
        <f t="shared" si="97"/>
        <v>0</v>
      </c>
      <c r="KM10" s="240"/>
      <c r="KN10" s="240"/>
      <c r="KO10" s="108">
        <f t="shared" si="98"/>
        <v>0</v>
      </c>
      <c r="KP10" s="240"/>
      <c r="KQ10" s="240"/>
      <c r="KR10" s="108">
        <f t="shared" si="99"/>
        <v>0</v>
      </c>
      <c r="KS10" s="153">
        <f t="shared" si="100"/>
        <v>0</v>
      </c>
    </row>
    <row r="11" spans="1:305" ht="20.100000000000001" customHeight="1" x14ac:dyDescent="0.2">
      <c r="A11" s="250"/>
      <c r="B11" s="111" t="s">
        <v>110</v>
      </c>
      <c r="C11" s="100">
        <v>40</v>
      </c>
      <c r="D11" s="101" t="s">
        <v>167</v>
      </c>
      <c r="E11" s="240"/>
      <c r="F11" s="240"/>
      <c r="G11" s="108">
        <f t="shared" si="0"/>
        <v>0</v>
      </c>
      <c r="H11" s="240"/>
      <c r="I11" s="240"/>
      <c r="J11" s="108">
        <f t="shared" si="1"/>
        <v>0</v>
      </c>
      <c r="K11" s="240"/>
      <c r="L11" s="240"/>
      <c r="M11" s="108">
        <f t="shared" si="2"/>
        <v>0</v>
      </c>
      <c r="N11" s="240"/>
      <c r="O11" s="240"/>
      <c r="P11" s="108">
        <f t="shared" si="3"/>
        <v>0</v>
      </c>
      <c r="Q11" s="240"/>
      <c r="R11" s="240"/>
      <c r="S11" s="108">
        <f t="shared" si="4"/>
        <v>0</v>
      </c>
      <c r="T11" s="240"/>
      <c r="U11" s="240"/>
      <c r="V11" s="108">
        <f t="shared" si="5"/>
        <v>0</v>
      </c>
      <c r="W11" s="240"/>
      <c r="X11" s="240"/>
      <c r="Y11" s="108">
        <f t="shared" si="6"/>
        <v>0</v>
      </c>
      <c r="Z11" s="240"/>
      <c r="AA11" s="240"/>
      <c r="AB11" s="108">
        <f t="shared" si="7"/>
        <v>0</v>
      </c>
      <c r="AC11" s="240"/>
      <c r="AD11" s="240"/>
      <c r="AE11" s="108">
        <f t="shared" si="8"/>
        <v>0</v>
      </c>
      <c r="AF11" s="240"/>
      <c r="AG11" s="240"/>
      <c r="AH11" s="108">
        <f t="shared" si="9"/>
        <v>0</v>
      </c>
      <c r="AI11" s="240"/>
      <c r="AJ11" s="240"/>
      <c r="AK11" s="108">
        <f t="shared" si="10"/>
        <v>0</v>
      </c>
      <c r="AL11" s="240"/>
      <c r="AM11" s="240"/>
      <c r="AN11" s="108">
        <f t="shared" si="11"/>
        <v>0</v>
      </c>
      <c r="AO11" s="240"/>
      <c r="AP11" s="240"/>
      <c r="AQ11" s="108">
        <f t="shared" si="12"/>
        <v>0</v>
      </c>
      <c r="AR11" s="240"/>
      <c r="AS11" s="240"/>
      <c r="AT11" s="108">
        <f t="shared" si="13"/>
        <v>0</v>
      </c>
      <c r="AU11" s="240"/>
      <c r="AV11" s="240"/>
      <c r="AW11" s="108">
        <f t="shared" si="14"/>
        <v>0</v>
      </c>
      <c r="AX11" s="240"/>
      <c r="AY11" s="240"/>
      <c r="AZ11" s="108">
        <f t="shared" si="15"/>
        <v>0</v>
      </c>
      <c r="BA11" s="240"/>
      <c r="BB11" s="240"/>
      <c r="BC11" s="108">
        <f t="shared" si="16"/>
        <v>0</v>
      </c>
      <c r="BD11" s="240"/>
      <c r="BE11" s="240"/>
      <c r="BF11" s="108">
        <f t="shared" si="17"/>
        <v>0</v>
      </c>
      <c r="BG11" s="240"/>
      <c r="BH11" s="240"/>
      <c r="BI11" s="108">
        <f t="shared" si="18"/>
        <v>0</v>
      </c>
      <c r="BJ11" s="240"/>
      <c r="BK11" s="240"/>
      <c r="BL11" s="108">
        <f t="shared" si="19"/>
        <v>0</v>
      </c>
      <c r="BM11" s="240"/>
      <c r="BN11" s="240"/>
      <c r="BO11" s="108">
        <f t="shared" si="20"/>
        <v>0</v>
      </c>
      <c r="BP11" s="240"/>
      <c r="BQ11" s="240"/>
      <c r="BR11" s="108">
        <f t="shared" si="21"/>
        <v>0</v>
      </c>
      <c r="BS11" s="240"/>
      <c r="BT11" s="240"/>
      <c r="BU11" s="108">
        <f t="shared" si="22"/>
        <v>0</v>
      </c>
      <c r="BV11" s="240"/>
      <c r="BW11" s="240"/>
      <c r="BX11" s="108">
        <f t="shared" si="23"/>
        <v>0</v>
      </c>
      <c r="BY11" s="240"/>
      <c r="BZ11" s="240"/>
      <c r="CA11" s="108">
        <f t="shared" si="24"/>
        <v>0</v>
      </c>
      <c r="CB11" s="240"/>
      <c r="CC11" s="240"/>
      <c r="CD11" s="108">
        <f t="shared" si="25"/>
        <v>0</v>
      </c>
      <c r="CE11" s="240"/>
      <c r="CF11" s="240"/>
      <c r="CG11" s="108">
        <f t="shared" si="26"/>
        <v>0</v>
      </c>
      <c r="CH11" s="240"/>
      <c r="CI11" s="240"/>
      <c r="CJ11" s="108">
        <f t="shared" si="27"/>
        <v>0</v>
      </c>
      <c r="CK11" s="240"/>
      <c r="CL11" s="240"/>
      <c r="CM11" s="108">
        <f t="shared" si="28"/>
        <v>0</v>
      </c>
      <c r="CN11" s="240"/>
      <c r="CO11" s="240"/>
      <c r="CP11" s="108">
        <f t="shared" si="29"/>
        <v>0</v>
      </c>
      <c r="CQ11" s="240"/>
      <c r="CR11" s="240"/>
      <c r="CS11" s="108">
        <f t="shared" si="30"/>
        <v>0</v>
      </c>
      <c r="CT11" s="240"/>
      <c r="CU11" s="240"/>
      <c r="CV11" s="108">
        <f t="shared" si="31"/>
        <v>0</v>
      </c>
      <c r="CW11" s="240"/>
      <c r="CX11" s="240"/>
      <c r="CY11" s="108">
        <f t="shared" si="32"/>
        <v>0</v>
      </c>
      <c r="CZ11" s="240"/>
      <c r="DA11" s="240"/>
      <c r="DB11" s="108">
        <f t="shared" si="33"/>
        <v>0</v>
      </c>
      <c r="DC11" s="240"/>
      <c r="DD11" s="240"/>
      <c r="DE11" s="108">
        <f t="shared" si="34"/>
        <v>0</v>
      </c>
      <c r="DF11" s="240"/>
      <c r="DG11" s="240"/>
      <c r="DH11" s="108">
        <f t="shared" si="35"/>
        <v>0</v>
      </c>
      <c r="DI11" s="240"/>
      <c r="DJ11" s="240"/>
      <c r="DK11" s="108">
        <f t="shared" si="36"/>
        <v>0</v>
      </c>
      <c r="DL11" s="240"/>
      <c r="DM11" s="240"/>
      <c r="DN11" s="108">
        <f t="shared" si="37"/>
        <v>0</v>
      </c>
      <c r="DO11" s="240"/>
      <c r="DP11" s="240"/>
      <c r="DQ11" s="108">
        <f t="shared" si="38"/>
        <v>0</v>
      </c>
      <c r="DR11" s="240"/>
      <c r="DS11" s="240"/>
      <c r="DT11" s="108">
        <f t="shared" si="39"/>
        <v>0</v>
      </c>
      <c r="DU11" s="240"/>
      <c r="DV11" s="240"/>
      <c r="DW11" s="108">
        <f t="shared" si="40"/>
        <v>0</v>
      </c>
      <c r="DX11" s="240"/>
      <c r="DY11" s="240"/>
      <c r="DZ11" s="108">
        <f t="shared" si="41"/>
        <v>0</v>
      </c>
      <c r="EA11" s="240"/>
      <c r="EB11" s="240"/>
      <c r="EC11" s="108">
        <f t="shared" si="42"/>
        <v>0</v>
      </c>
      <c r="ED11" s="240"/>
      <c r="EE11" s="240"/>
      <c r="EF11" s="108">
        <f t="shared" si="43"/>
        <v>0</v>
      </c>
      <c r="EG11" s="240"/>
      <c r="EH11" s="240"/>
      <c r="EI11" s="108">
        <f t="shared" si="44"/>
        <v>0</v>
      </c>
      <c r="EJ11" s="240"/>
      <c r="EK11" s="240"/>
      <c r="EL11" s="108">
        <f t="shared" si="45"/>
        <v>0</v>
      </c>
      <c r="EM11" s="240"/>
      <c r="EN11" s="240"/>
      <c r="EO11" s="108">
        <f t="shared" si="46"/>
        <v>0</v>
      </c>
      <c r="EP11" s="240"/>
      <c r="EQ11" s="240"/>
      <c r="ER11" s="108">
        <f t="shared" si="47"/>
        <v>0</v>
      </c>
      <c r="ES11" s="240"/>
      <c r="ET11" s="240"/>
      <c r="EU11" s="108">
        <f t="shared" si="48"/>
        <v>0</v>
      </c>
      <c r="EV11" s="240"/>
      <c r="EW11" s="240"/>
      <c r="EX11" s="108">
        <f t="shared" si="49"/>
        <v>0</v>
      </c>
      <c r="EY11" s="240"/>
      <c r="EZ11" s="240"/>
      <c r="FA11" s="108">
        <f t="shared" si="50"/>
        <v>0</v>
      </c>
      <c r="FB11" s="240"/>
      <c r="FC11" s="240"/>
      <c r="FD11" s="108">
        <f t="shared" si="51"/>
        <v>0</v>
      </c>
      <c r="FE11" s="240"/>
      <c r="FF11" s="240"/>
      <c r="FG11" s="108">
        <f t="shared" si="52"/>
        <v>0</v>
      </c>
      <c r="FH11" s="240"/>
      <c r="FI11" s="240"/>
      <c r="FJ11" s="108">
        <f t="shared" si="53"/>
        <v>0</v>
      </c>
      <c r="FK11" s="240"/>
      <c r="FL11" s="240"/>
      <c r="FM11" s="108">
        <f t="shared" si="54"/>
        <v>0</v>
      </c>
      <c r="FN11" s="240"/>
      <c r="FO11" s="240"/>
      <c r="FP11" s="108">
        <f t="shared" si="55"/>
        <v>0</v>
      </c>
      <c r="FQ11" s="240"/>
      <c r="FR11" s="240"/>
      <c r="FS11" s="108">
        <f t="shared" si="56"/>
        <v>0</v>
      </c>
      <c r="FT11" s="240"/>
      <c r="FU11" s="240"/>
      <c r="FV11" s="108">
        <f t="shared" si="57"/>
        <v>0</v>
      </c>
      <c r="FW11" s="240"/>
      <c r="FX11" s="240"/>
      <c r="FY11" s="108">
        <f t="shared" si="58"/>
        <v>0</v>
      </c>
      <c r="FZ11" s="240"/>
      <c r="GA11" s="240"/>
      <c r="GB11" s="108">
        <f t="shared" si="59"/>
        <v>0</v>
      </c>
      <c r="GC11" s="240"/>
      <c r="GD11" s="240"/>
      <c r="GE11" s="108">
        <f t="shared" si="60"/>
        <v>0</v>
      </c>
      <c r="GF11" s="240"/>
      <c r="GG11" s="240"/>
      <c r="GH11" s="108">
        <f t="shared" si="61"/>
        <v>0</v>
      </c>
      <c r="GI11" s="240"/>
      <c r="GJ11" s="240"/>
      <c r="GK11" s="108">
        <f t="shared" si="62"/>
        <v>0</v>
      </c>
      <c r="GL11" s="240"/>
      <c r="GM11" s="240"/>
      <c r="GN11" s="108">
        <f t="shared" si="63"/>
        <v>0</v>
      </c>
      <c r="GO11" s="240"/>
      <c r="GP11" s="240"/>
      <c r="GQ11" s="108">
        <f t="shared" si="64"/>
        <v>0</v>
      </c>
      <c r="GR11" s="240"/>
      <c r="GS11" s="240"/>
      <c r="GT11" s="108">
        <f t="shared" si="65"/>
        <v>0</v>
      </c>
      <c r="GU11" s="240"/>
      <c r="GV11" s="240"/>
      <c r="GW11" s="108">
        <f t="shared" si="66"/>
        <v>0</v>
      </c>
      <c r="GX11" s="240"/>
      <c r="GY11" s="240"/>
      <c r="GZ11" s="108">
        <f t="shared" si="67"/>
        <v>0</v>
      </c>
      <c r="HA11" s="240"/>
      <c r="HB11" s="240"/>
      <c r="HC11" s="108">
        <f t="shared" si="68"/>
        <v>0</v>
      </c>
      <c r="HD11" s="240"/>
      <c r="HE11" s="240"/>
      <c r="HF11" s="108">
        <f t="shared" si="69"/>
        <v>0</v>
      </c>
      <c r="HG11" s="240"/>
      <c r="HH11" s="240"/>
      <c r="HI11" s="108">
        <f t="shared" si="70"/>
        <v>0</v>
      </c>
      <c r="HJ11" s="240"/>
      <c r="HK11" s="240"/>
      <c r="HL11" s="108">
        <f t="shared" si="71"/>
        <v>0</v>
      </c>
      <c r="HM11" s="240"/>
      <c r="HN11" s="240"/>
      <c r="HO11" s="108">
        <f t="shared" si="72"/>
        <v>0</v>
      </c>
      <c r="HP11" s="240"/>
      <c r="HQ11" s="240"/>
      <c r="HR11" s="108">
        <f t="shared" si="73"/>
        <v>0</v>
      </c>
      <c r="HS11" s="240"/>
      <c r="HT11" s="240"/>
      <c r="HU11" s="108">
        <f t="shared" si="74"/>
        <v>0</v>
      </c>
      <c r="HV11" s="240"/>
      <c r="HW11" s="240"/>
      <c r="HX11" s="108">
        <f t="shared" si="75"/>
        <v>0</v>
      </c>
      <c r="HY11" s="240"/>
      <c r="HZ11" s="240"/>
      <c r="IA11" s="108">
        <f t="shared" si="76"/>
        <v>0</v>
      </c>
      <c r="IB11" s="240"/>
      <c r="IC11" s="240"/>
      <c r="ID11" s="108">
        <f t="shared" si="77"/>
        <v>0</v>
      </c>
      <c r="IE11" s="240"/>
      <c r="IF11" s="240"/>
      <c r="IG11" s="108">
        <f t="shared" si="78"/>
        <v>0</v>
      </c>
      <c r="IH11" s="240"/>
      <c r="II11" s="240"/>
      <c r="IJ11" s="108">
        <f t="shared" si="79"/>
        <v>0</v>
      </c>
      <c r="IK11" s="240"/>
      <c r="IL11" s="240"/>
      <c r="IM11" s="108">
        <f t="shared" si="80"/>
        <v>0</v>
      </c>
      <c r="IN11" s="240"/>
      <c r="IO11" s="240"/>
      <c r="IP11" s="108">
        <f t="shared" si="81"/>
        <v>0</v>
      </c>
      <c r="IQ11" s="240"/>
      <c r="IR11" s="240"/>
      <c r="IS11" s="108">
        <f t="shared" si="82"/>
        <v>0</v>
      </c>
      <c r="IT11" s="240"/>
      <c r="IU11" s="240"/>
      <c r="IV11" s="108">
        <f t="shared" si="83"/>
        <v>0</v>
      </c>
      <c r="IW11" s="240"/>
      <c r="IX11" s="240"/>
      <c r="IY11" s="108">
        <f t="shared" si="84"/>
        <v>0</v>
      </c>
      <c r="IZ11" s="240"/>
      <c r="JA11" s="240"/>
      <c r="JB11" s="108">
        <f t="shared" si="85"/>
        <v>0</v>
      </c>
      <c r="JC11" s="240"/>
      <c r="JD11" s="240"/>
      <c r="JE11" s="108">
        <f t="shared" si="86"/>
        <v>0</v>
      </c>
      <c r="JF11" s="240"/>
      <c r="JG11" s="240"/>
      <c r="JH11" s="108">
        <f t="shared" si="87"/>
        <v>0</v>
      </c>
      <c r="JI11" s="240"/>
      <c r="JJ11" s="240"/>
      <c r="JK11" s="108">
        <f t="shared" si="88"/>
        <v>0</v>
      </c>
      <c r="JL11" s="240"/>
      <c r="JM11" s="240"/>
      <c r="JN11" s="108">
        <f t="shared" si="89"/>
        <v>0</v>
      </c>
      <c r="JO11" s="240"/>
      <c r="JP11" s="240"/>
      <c r="JQ11" s="108">
        <f t="shared" si="90"/>
        <v>0</v>
      </c>
      <c r="JR11" s="240"/>
      <c r="JS11" s="240"/>
      <c r="JT11" s="108">
        <f t="shared" si="91"/>
        <v>0</v>
      </c>
      <c r="JU11" s="240"/>
      <c r="JV11" s="240"/>
      <c r="JW11" s="108">
        <f t="shared" si="92"/>
        <v>0</v>
      </c>
      <c r="JX11" s="240"/>
      <c r="JY11" s="240"/>
      <c r="JZ11" s="108">
        <f t="shared" si="93"/>
        <v>0</v>
      </c>
      <c r="KA11" s="240"/>
      <c r="KB11" s="240"/>
      <c r="KC11" s="108">
        <f t="shared" si="94"/>
        <v>0</v>
      </c>
      <c r="KD11" s="240"/>
      <c r="KE11" s="240"/>
      <c r="KF11" s="108">
        <f t="shared" si="95"/>
        <v>0</v>
      </c>
      <c r="KG11" s="240"/>
      <c r="KH11" s="240"/>
      <c r="KI11" s="108">
        <f t="shared" si="96"/>
        <v>0</v>
      </c>
      <c r="KJ11" s="240"/>
      <c r="KK11" s="240"/>
      <c r="KL11" s="108">
        <f t="shared" si="97"/>
        <v>0</v>
      </c>
      <c r="KM11" s="240"/>
      <c r="KN11" s="240"/>
      <c r="KO11" s="108">
        <f t="shared" si="98"/>
        <v>0</v>
      </c>
      <c r="KP11" s="240"/>
      <c r="KQ11" s="240"/>
      <c r="KR11" s="108">
        <f t="shared" si="99"/>
        <v>0</v>
      </c>
      <c r="KS11" s="153">
        <f t="shared" si="100"/>
        <v>0</v>
      </c>
    </row>
    <row r="12" spans="1:305" ht="20.100000000000001" customHeight="1" x14ac:dyDescent="0.2">
      <c r="A12" s="250"/>
      <c r="B12" s="111" t="s">
        <v>111</v>
      </c>
      <c r="C12" s="100">
        <v>40</v>
      </c>
      <c r="D12" s="101" t="s">
        <v>168</v>
      </c>
      <c r="E12" s="240"/>
      <c r="F12" s="240"/>
      <c r="G12" s="108">
        <f t="shared" si="0"/>
        <v>0</v>
      </c>
      <c r="H12" s="240"/>
      <c r="I12" s="240"/>
      <c r="J12" s="108">
        <f t="shared" si="1"/>
        <v>0</v>
      </c>
      <c r="K12" s="240"/>
      <c r="L12" s="240"/>
      <c r="M12" s="108">
        <f t="shared" si="2"/>
        <v>0</v>
      </c>
      <c r="N12" s="240"/>
      <c r="O12" s="240"/>
      <c r="P12" s="108">
        <f t="shared" si="3"/>
        <v>0</v>
      </c>
      <c r="Q12" s="240"/>
      <c r="R12" s="240"/>
      <c r="S12" s="108">
        <f t="shared" si="4"/>
        <v>0</v>
      </c>
      <c r="T12" s="240"/>
      <c r="U12" s="240"/>
      <c r="V12" s="108">
        <f t="shared" si="5"/>
        <v>0</v>
      </c>
      <c r="W12" s="240"/>
      <c r="X12" s="240"/>
      <c r="Y12" s="108">
        <f t="shared" si="6"/>
        <v>0</v>
      </c>
      <c r="Z12" s="240"/>
      <c r="AA12" s="240"/>
      <c r="AB12" s="108">
        <f t="shared" si="7"/>
        <v>0</v>
      </c>
      <c r="AC12" s="240"/>
      <c r="AD12" s="240"/>
      <c r="AE12" s="108">
        <f t="shared" si="8"/>
        <v>0</v>
      </c>
      <c r="AF12" s="240"/>
      <c r="AG12" s="240"/>
      <c r="AH12" s="108">
        <f t="shared" si="9"/>
        <v>0</v>
      </c>
      <c r="AI12" s="240"/>
      <c r="AJ12" s="240"/>
      <c r="AK12" s="108">
        <f t="shared" si="10"/>
        <v>0</v>
      </c>
      <c r="AL12" s="240"/>
      <c r="AM12" s="240"/>
      <c r="AN12" s="108">
        <f t="shared" si="11"/>
        <v>0</v>
      </c>
      <c r="AO12" s="240"/>
      <c r="AP12" s="240"/>
      <c r="AQ12" s="108">
        <f t="shared" si="12"/>
        <v>0</v>
      </c>
      <c r="AR12" s="240"/>
      <c r="AS12" s="240"/>
      <c r="AT12" s="108">
        <f t="shared" si="13"/>
        <v>0</v>
      </c>
      <c r="AU12" s="240"/>
      <c r="AV12" s="240"/>
      <c r="AW12" s="108">
        <f t="shared" si="14"/>
        <v>0</v>
      </c>
      <c r="AX12" s="240"/>
      <c r="AY12" s="240"/>
      <c r="AZ12" s="108">
        <f t="shared" si="15"/>
        <v>0</v>
      </c>
      <c r="BA12" s="240"/>
      <c r="BB12" s="240"/>
      <c r="BC12" s="108">
        <f t="shared" si="16"/>
        <v>0</v>
      </c>
      <c r="BD12" s="240"/>
      <c r="BE12" s="240"/>
      <c r="BF12" s="108">
        <f t="shared" si="17"/>
        <v>0</v>
      </c>
      <c r="BG12" s="240"/>
      <c r="BH12" s="240"/>
      <c r="BI12" s="108">
        <f t="shared" si="18"/>
        <v>0</v>
      </c>
      <c r="BJ12" s="240"/>
      <c r="BK12" s="240"/>
      <c r="BL12" s="108">
        <f t="shared" si="19"/>
        <v>0</v>
      </c>
      <c r="BM12" s="240"/>
      <c r="BN12" s="240"/>
      <c r="BO12" s="108">
        <f t="shared" si="20"/>
        <v>0</v>
      </c>
      <c r="BP12" s="240"/>
      <c r="BQ12" s="240"/>
      <c r="BR12" s="108">
        <f t="shared" si="21"/>
        <v>0</v>
      </c>
      <c r="BS12" s="240"/>
      <c r="BT12" s="240"/>
      <c r="BU12" s="108">
        <f t="shared" si="22"/>
        <v>0</v>
      </c>
      <c r="BV12" s="240"/>
      <c r="BW12" s="240"/>
      <c r="BX12" s="108">
        <f t="shared" si="23"/>
        <v>0</v>
      </c>
      <c r="BY12" s="240"/>
      <c r="BZ12" s="240"/>
      <c r="CA12" s="108">
        <f t="shared" si="24"/>
        <v>0</v>
      </c>
      <c r="CB12" s="240"/>
      <c r="CC12" s="240"/>
      <c r="CD12" s="108">
        <f t="shared" si="25"/>
        <v>0</v>
      </c>
      <c r="CE12" s="240"/>
      <c r="CF12" s="240"/>
      <c r="CG12" s="108">
        <f t="shared" si="26"/>
        <v>0</v>
      </c>
      <c r="CH12" s="240"/>
      <c r="CI12" s="240"/>
      <c r="CJ12" s="108">
        <f t="shared" si="27"/>
        <v>0</v>
      </c>
      <c r="CK12" s="240"/>
      <c r="CL12" s="240"/>
      <c r="CM12" s="108">
        <f t="shared" si="28"/>
        <v>0</v>
      </c>
      <c r="CN12" s="240"/>
      <c r="CO12" s="240"/>
      <c r="CP12" s="108">
        <f t="shared" si="29"/>
        <v>0</v>
      </c>
      <c r="CQ12" s="240"/>
      <c r="CR12" s="240"/>
      <c r="CS12" s="108">
        <f t="shared" si="30"/>
        <v>0</v>
      </c>
      <c r="CT12" s="240"/>
      <c r="CU12" s="240"/>
      <c r="CV12" s="108">
        <f t="shared" si="31"/>
        <v>0</v>
      </c>
      <c r="CW12" s="240"/>
      <c r="CX12" s="240"/>
      <c r="CY12" s="108">
        <f t="shared" si="32"/>
        <v>0</v>
      </c>
      <c r="CZ12" s="240"/>
      <c r="DA12" s="240"/>
      <c r="DB12" s="108">
        <f t="shared" si="33"/>
        <v>0</v>
      </c>
      <c r="DC12" s="240"/>
      <c r="DD12" s="240"/>
      <c r="DE12" s="108">
        <f t="shared" si="34"/>
        <v>0</v>
      </c>
      <c r="DF12" s="240"/>
      <c r="DG12" s="240"/>
      <c r="DH12" s="108">
        <f t="shared" si="35"/>
        <v>0</v>
      </c>
      <c r="DI12" s="240"/>
      <c r="DJ12" s="240"/>
      <c r="DK12" s="108">
        <f t="shared" si="36"/>
        <v>0</v>
      </c>
      <c r="DL12" s="240"/>
      <c r="DM12" s="240"/>
      <c r="DN12" s="108">
        <f t="shared" si="37"/>
        <v>0</v>
      </c>
      <c r="DO12" s="240"/>
      <c r="DP12" s="240"/>
      <c r="DQ12" s="108">
        <f t="shared" si="38"/>
        <v>0</v>
      </c>
      <c r="DR12" s="240"/>
      <c r="DS12" s="240"/>
      <c r="DT12" s="108">
        <f t="shared" si="39"/>
        <v>0</v>
      </c>
      <c r="DU12" s="240"/>
      <c r="DV12" s="240"/>
      <c r="DW12" s="108">
        <f t="shared" si="40"/>
        <v>0</v>
      </c>
      <c r="DX12" s="240"/>
      <c r="DY12" s="240"/>
      <c r="DZ12" s="108">
        <f t="shared" si="41"/>
        <v>0</v>
      </c>
      <c r="EA12" s="240"/>
      <c r="EB12" s="240"/>
      <c r="EC12" s="108">
        <f t="shared" si="42"/>
        <v>0</v>
      </c>
      <c r="ED12" s="240"/>
      <c r="EE12" s="240"/>
      <c r="EF12" s="108">
        <f t="shared" si="43"/>
        <v>0</v>
      </c>
      <c r="EG12" s="240"/>
      <c r="EH12" s="240"/>
      <c r="EI12" s="108">
        <f t="shared" si="44"/>
        <v>0</v>
      </c>
      <c r="EJ12" s="240"/>
      <c r="EK12" s="240"/>
      <c r="EL12" s="108">
        <f t="shared" si="45"/>
        <v>0</v>
      </c>
      <c r="EM12" s="240"/>
      <c r="EN12" s="240"/>
      <c r="EO12" s="108">
        <f t="shared" si="46"/>
        <v>0</v>
      </c>
      <c r="EP12" s="240"/>
      <c r="EQ12" s="240"/>
      <c r="ER12" s="108">
        <f t="shared" si="47"/>
        <v>0</v>
      </c>
      <c r="ES12" s="240"/>
      <c r="ET12" s="240"/>
      <c r="EU12" s="108">
        <f t="shared" si="48"/>
        <v>0</v>
      </c>
      <c r="EV12" s="240"/>
      <c r="EW12" s="240"/>
      <c r="EX12" s="108">
        <f t="shared" si="49"/>
        <v>0</v>
      </c>
      <c r="EY12" s="240"/>
      <c r="EZ12" s="240"/>
      <c r="FA12" s="108">
        <f t="shared" si="50"/>
        <v>0</v>
      </c>
      <c r="FB12" s="240"/>
      <c r="FC12" s="240"/>
      <c r="FD12" s="108">
        <f t="shared" si="51"/>
        <v>0</v>
      </c>
      <c r="FE12" s="240"/>
      <c r="FF12" s="240"/>
      <c r="FG12" s="108">
        <f t="shared" si="52"/>
        <v>0</v>
      </c>
      <c r="FH12" s="240"/>
      <c r="FI12" s="240"/>
      <c r="FJ12" s="108">
        <f t="shared" si="53"/>
        <v>0</v>
      </c>
      <c r="FK12" s="240"/>
      <c r="FL12" s="240"/>
      <c r="FM12" s="108">
        <f t="shared" si="54"/>
        <v>0</v>
      </c>
      <c r="FN12" s="240"/>
      <c r="FO12" s="240"/>
      <c r="FP12" s="108">
        <f t="shared" si="55"/>
        <v>0</v>
      </c>
      <c r="FQ12" s="240"/>
      <c r="FR12" s="240"/>
      <c r="FS12" s="108">
        <f t="shared" si="56"/>
        <v>0</v>
      </c>
      <c r="FT12" s="240"/>
      <c r="FU12" s="240"/>
      <c r="FV12" s="108">
        <f t="shared" si="57"/>
        <v>0</v>
      </c>
      <c r="FW12" s="240"/>
      <c r="FX12" s="240"/>
      <c r="FY12" s="108">
        <f t="shared" si="58"/>
        <v>0</v>
      </c>
      <c r="FZ12" s="240"/>
      <c r="GA12" s="240"/>
      <c r="GB12" s="108">
        <f t="shared" si="59"/>
        <v>0</v>
      </c>
      <c r="GC12" s="240"/>
      <c r="GD12" s="240"/>
      <c r="GE12" s="108">
        <f t="shared" si="60"/>
        <v>0</v>
      </c>
      <c r="GF12" s="240"/>
      <c r="GG12" s="240"/>
      <c r="GH12" s="108">
        <f t="shared" si="61"/>
        <v>0</v>
      </c>
      <c r="GI12" s="240"/>
      <c r="GJ12" s="240"/>
      <c r="GK12" s="108">
        <f t="shared" si="62"/>
        <v>0</v>
      </c>
      <c r="GL12" s="240"/>
      <c r="GM12" s="240"/>
      <c r="GN12" s="108">
        <f t="shared" si="63"/>
        <v>0</v>
      </c>
      <c r="GO12" s="240"/>
      <c r="GP12" s="240"/>
      <c r="GQ12" s="108">
        <f t="shared" si="64"/>
        <v>0</v>
      </c>
      <c r="GR12" s="240"/>
      <c r="GS12" s="240"/>
      <c r="GT12" s="108">
        <f t="shared" si="65"/>
        <v>0</v>
      </c>
      <c r="GU12" s="240"/>
      <c r="GV12" s="240"/>
      <c r="GW12" s="108">
        <f t="shared" si="66"/>
        <v>0</v>
      </c>
      <c r="GX12" s="240"/>
      <c r="GY12" s="240"/>
      <c r="GZ12" s="108">
        <f t="shared" si="67"/>
        <v>0</v>
      </c>
      <c r="HA12" s="240"/>
      <c r="HB12" s="240"/>
      <c r="HC12" s="108">
        <f t="shared" si="68"/>
        <v>0</v>
      </c>
      <c r="HD12" s="240"/>
      <c r="HE12" s="240"/>
      <c r="HF12" s="108">
        <f t="shared" si="69"/>
        <v>0</v>
      </c>
      <c r="HG12" s="240"/>
      <c r="HH12" s="240"/>
      <c r="HI12" s="108">
        <f t="shared" si="70"/>
        <v>0</v>
      </c>
      <c r="HJ12" s="240"/>
      <c r="HK12" s="240"/>
      <c r="HL12" s="108">
        <f t="shared" si="71"/>
        <v>0</v>
      </c>
      <c r="HM12" s="240"/>
      <c r="HN12" s="240"/>
      <c r="HO12" s="108">
        <f t="shared" si="72"/>
        <v>0</v>
      </c>
      <c r="HP12" s="240"/>
      <c r="HQ12" s="240"/>
      <c r="HR12" s="108">
        <f t="shared" si="73"/>
        <v>0</v>
      </c>
      <c r="HS12" s="240"/>
      <c r="HT12" s="240"/>
      <c r="HU12" s="108">
        <f t="shared" si="74"/>
        <v>0</v>
      </c>
      <c r="HV12" s="240"/>
      <c r="HW12" s="240"/>
      <c r="HX12" s="108">
        <f t="shared" si="75"/>
        <v>0</v>
      </c>
      <c r="HY12" s="240"/>
      <c r="HZ12" s="240"/>
      <c r="IA12" s="108">
        <f t="shared" si="76"/>
        <v>0</v>
      </c>
      <c r="IB12" s="240"/>
      <c r="IC12" s="240"/>
      <c r="ID12" s="108">
        <f t="shared" si="77"/>
        <v>0</v>
      </c>
      <c r="IE12" s="240"/>
      <c r="IF12" s="240"/>
      <c r="IG12" s="108">
        <f t="shared" si="78"/>
        <v>0</v>
      </c>
      <c r="IH12" s="240"/>
      <c r="II12" s="240"/>
      <c r="IJ12" s="108">
        <f t="shared" si="79"/>
        <v>0</v>
      </c>
      <c r="IK12" s="240"/>
      <c r="IL12" s="240"/>
      <c r="IM12" s="108">
        <f t="shared" si="80"/>
        <v>0</v>
      </c>
      <c r="IN12" s="240"/>
      <c r="IO12" s="240"/>
      <c r="IP12" s="108">
        <f t="shared" si="81"/>
        <v>0</v>
      </c>
      <c r="IQ12" s="240"/>
      <c r="IR12" s="240"/>
      <c r="IS12" s="108">
        <f t="shared" si="82"/>
        <v>0</v>
      </c>
      <c r="IT12" s="240"/>
      <c r="IU12" s="240"/>
      <c r="IV12" s="108">
        <f t="shared" si="83"/>
        <v>0</v>
      </c>
      <c r="IW12" s="240"/>
      <c r="IX12" s="240"/>
      <c r="IY12" s="108">
        <f t="shared" si="84"/>
        <v>0</v>
      </c>
      <c r="IZ12" s="240"/>
      <c r="JA12" s="240"/>
      <c r="JB12" s="108">
        <f t="shared" si="85"/>
        <v>0</v>
      </c>
      <c r="JC12" s="240"/>
      <c r="JD12" s="240"/>
      <c r="JE12" s="108">
        <f t="shared" si="86"/>
        <v>0</v>
      </c>
      <c r="JF12" s="240"/>
      <c r="JG12" s="240"/>
      <c r="JH12" s="108">
        <f t="shared" si="87"/>
        <v>0</v>
      </c>
      <c r="JI12" s="240"/>
      <c r="JJ12" s="240"/>
      <c r="JK12" s="108">
        <f t="shared" si="88"/>
        <v>0</v>
      </c>
      <c r="JL12" s="240"/>
      <c r="JM12" s="240"/>
      <c r="JN12" s="108">
        <f t="shared" si="89"/>
        <v>0</v>
      </c>
      <c r="JO12" s="240"/>
      <c r="JP12" s="240"/>
      <c r="JQ12" s="108">
        <f t="shared" si="90"/>
        <v>0</v>
      </c>
      <c r="JR12" s="240"/>
      <c r="JS12" s="240"/>
      <c r="JT12" s="108">
        <f t="shared" si="91"/>
        <v>0</v>
      </c>
      <c r="JU12" s="240"/>
      <c r="JV12" s="240"/>
      <c r="JW12" s="108">
        <f t="shared" si="92"/>
        <v>0</v>
      </c>
      <c r="JX12" s="240"/>
      <c r="JY12" s="240"/>
      <c r="JZ12" s="108">
        <f t="shared" si="93"/>
        <v>0</v>
      </c>
      <c r="KA12" s="240"/>
      <c r="KB12" s="240"/>
      <c r="KC12" s="108">
        <f t="shared" si="94"/>
        <v>0</v>
      </c>
      <c r="KD12" s="240"/>
      <c r="KE12" s="240"/>
      <c r="KF12" s="108">
        <f t="shared" si="95"/>
        <v>0</v>
      </c>
      <c r="KG12" s="240"/>
      <c r="KH12" s="240"/>
      <c r="KI12" s="108">
        <f t="shared" si="96"/>
        <v>0</v>
      </c>
      <c r="KJ12" s="240"/>
      <c r="KK12" s="240"/>
      <c r="KL12" s="108">
        <f t="shared" si="97"/>
        <v>0</v>
      </c>
      <c r="KM12" s="240"/>
      <c r="KN12" s="240"/>
      <c r="KO12" s="108">
        <f t="shared" si="98"/>
        <v>0</v>
      </c>
      <c r="KP12" s="240"/>
      <c r="KQ12" s="240"/>
      <c r="KR12" s="108">
        <f t="shared" si="99"/>
        <v>0</v>
      </c>
      <c r="KS12" s="153">
        <f t="shared" si="100"/>
        <v>0</v>
      </c>
    </row>
    <row r="13" spans="1:305" ht="20.100000000000001" customHeight="1" x14ac:dyDescent="0.2">
      <c r="A13" s="246" t="s">
        <v>41</v>
      </c>
      <c r="B13" s="112" t="s">
        <v>117</v>
      </c>
      <c r="C13" s="100">
        <v>11</v>
      </c>
      <c r="D13" s="101" t="s">
        <v>169</v>
      </c>
      <c r="E13" s="240"/>
      <c r="F13" s="240"/>
      <c r="G13" s="108">
        <f t="shared" si="0"/>
        <v>0</v>
      </c>
      <c r="H13" s="240"/>
      <c r="I13" s="240"/>
      <c r="J13" s="108">
        <f t="shared" si="1"/>
        <v>0</v>
      </c>
      <c r="K13" s="240"/>
      <c r="L13" s="240"/>
      <c r="M13" s="108">
        <f t="shared" si="2"/>
        <v>0</v>
      </c>
      <c r="N13" s="240"/>
      <c r="O13" s="240"/>
      <c r="P13" s="108">
        <f t="shared" si="3"/>
        <v>0</v>
      </c>
      <c r="Q13" s="240"/>
      <c r="R13" s="240"/>
      <c r="S13" s="108">
        <f t="shared" si="4"/>
        <v>0</v>
      </c>
      <c r="T13" s="240"/>
      <c r="U13" s="240"/>
      <c r="V13" s="108">
        <f t="shared" si="5"/>
        <v>0</v>
      </c>
      <c r="W13" s="240"/>
      <c r="X13" s="240"/>
      <c r="Y13" s="108">
        <f t="shared" si="6"/>
        <v>0</v>
      </c>
      <c r="Z13" s="240"/>
      <c r="AA13" s="240"/>
      <c r="AB13" s="108">
        <f t="shared" si="7"/>
        <v>0</v>
      </c>
      <c r="AC13" s="240"/>
      <c r="AD13" s="240"/>
      <c r="AE13" s="108">
        <f t="shared" si="8"/>
        <v>0</v>
      </c>
      <c r="AF13" s="240"/>
      <c r="AG13" s="240"/>
      <c r="AH13" s="108">
        <f t="shared" si="9"/>
        <v>0</v>
      </c>
      <c r="AI13" s="240"/>
      <c r="AJ13" s="240"/>
      <c r="AK13" s="108">
        <f t="shared" si="10"/>
        <v>0</v>
      </c>
      <c r="AL13" s="240"/>
      <c r="AM13" s="240"/>
      <c r="AN13" s="108">
        <f t="shared" si="11"/>
        <v>0</v>
      </c>
      <c r="AO13" s="240"/>
      <c r="AP13" s="240"/>
      <c r="AQ13" s="108">
        <f t="shared" si="12"/>
        <v>0</v>
      </c>
      <c r="AR13" s="240"/>
      <c r="AS13" s="240"/>
      <c r="AT13" s="108">
        <f t="shared" si="13"/>
        <v>0</v>
      </c>
      <c r="AU13" s="240"/>
      <c r="AV13" s="240"/>
      <c r="AW13" s="108">
        <f t="shared" si="14"/>
        <v>0</v>
      </c>
      <c r="AX13" s="240"/>
      <c r="AY13" s="240"/>
      <c r="AZ13" s="108">
        <f t="shared" si="15"/>
        <v>0</v>
      </c>
      <c r="BA13" s="240"/>
      <c r="BB13" s="240"/>
      <c r="BC13" s="108">
        <f t="shared" si="16"/>
        <v>0</v>
      </c>
      <c r="BD13" s="240"/>
      <c r="BE13" s="240"/>
      <c r="BF13" s="108">
        <f t="shared" si="17"/>
        <v>0</v>
      </c>
      <c r="BG13" s="240"/>
      <c r="BH13" s="240"/>
      <c r="BI13" s="108">
        <f t="shared" si="18"/>
        <v>0</v>
      </c>
      <c r="BJ13" s="240"/>
      <c r="BK13" s="240"/>
      <c r="BL13" s="108">
        <f t="shared" si="19"/>
        <v>0</v>
      </c>
      <c r="BM13" s="240"/>
      <c r="BN13" s="240"/>
      <c r="BO13" s="108">
        <f t="shared" si="20"/>
        <v>0</v>
      </c>
      <c r="BP13" s="240"/>
      <c r="BQ13" s="240"/>
      <c r="BR13" s="108">
        <f t="shared" si="21"/>
        <v>0</v>
      </c>
      <c r="BS13" s="240"/>
      <c r="BT13" s="240"/>
      <c r="BU13" s="108">
        <f t="shared" si="22"/>
        <v>0</v>
      </c>
      <c r="BV13" s="240"/>
      <c r="BW13" s="240"/>
      <c r="BX13" s="108">
        <f t="shared" si="23"/>
        <v>0</v>
      </c>
      <c r="BY13" s="240"/>
      <c r="BZ13" s="240"/>
      <c r="CA13" s="108">
        <f t="shared" si="24"/>
        <v>0</v>
      </c>
      <c r="CB13" s="240"/>
      <c r="CC13" s="240"/>
      <c r="CD13" s="108">
        <f t="shared" si="25"/>
        <v>0</v>
      </c>
      <c r="CE13" s="240"/>
      <c r="CF13" s="240"/>
      <c r="CG13" s="108">
        <f t="shared" si="26"/>
        <v>0</v>
      </c>
      <c r="CH13" s="240"/>
      <c r="CI13" s="240"/>
      <c r="CJ13" s="108">
        <f t="shared" si="27"/>
        <v>0</v>
      </c>
      <c r="CK13" s="240"/>
      <c r="CL13" s="240"/>
      <c r="CM13" s="108">
        <f t="shared" si="28"/>
        <v>0</v>
      </c>
      <c r="CN13" s="240"/>
      <c r="CO13" s="240"/>
      <c r="CP13" s="108">
        <f t="shared" si="29"/>
        <v>0</v>
      </c>
      <c r="CQ13" s="240"/>
      <c r="CR13" s="240"/>
      <c r="CS13" s="108">
        <f t="shared" si="30"/>
        <v>0</v>
      </c>
      <c r="CT13" s="240"/>
      <c r="CU13" s="240"/>
      <c r="CV13" s="108">
        <f t="shared" si="31"/>
        <v>0</v>
      </c>
      <c r="CW13" s="240"/>
      <c r="CX13" s="240"/>
      <c r="CY13" s="108">
        <f t="shared" si="32"/>
        <v>0</v>
      </c>
      <c r="CZ13" s="240"/>
      <c r="DA13" s="240"/>
      <c r="DB13" s="108">
        <f t="shared" si="33"/>
        <v>0</v>
      </c>
      <c r="DC13" s="240"/>
      <c r="DD13" s="240"/>
      <c r="DE13" s="108">
        <f t="shared" si="34"/>
        <v>0</v>
      </c>
      <c r="DF13" s="240"/>
      <c r="DG13" s="240"/>
      <c r="DH13" s="108">
        <f t="shared" si="35"/>
        <v>0</v>
      </c>
      <c r="DI13" s="240"/>
      <c r="DJ13" s="240"/>
      <c r="DK13" s="108">
        <f t="shared" si="36"/>
        <v>0</v>
      </c>
      <c r="DL13" s="240"/>
      <c r="DM13" s="240"/>
      <c r="DN13" s="108">
        <f t="shared" si="37"/>
        <v>0</v>
      </c>
      <c r="DO13" s="240"/>
      <c r="DP13" s="240"/>
      <c r="DQ13" s="108">
        <f t="shared" si="38"/>
        <v>0</v>
      </c>
      <c r="DR13" s="240"/>
      <c r="DS13" s="240"/>
      <c r="DT13" s="108">
        <f t="shared" si="39"/>
        <v>0</v>
      </c>
      <c r="DU13" s="240"/>
      <c r="DV13" s="240"/>
      <c r="DW13" s="108">
        <f t="shared" si="40"/>
        <v>0</v>
      </c>
      <c r="DX13" s="240"/>
      <c r="DY13" s="240"/>
      <c r="DZ13" s="108">
        <f t="shared" si="41"/>
        <v>0</v>
      </c>
      <c r="EA13" s="240"/>
      <c r="EB13" s="240"/>
      <c r="EC13" s="108">
        <f t="shared" si="42"/>
        <v>0</v>
      </c>
      <c r="ED13" s="240"/>
      <c r="EE13" s="240"/>
      <c r="EF13" s="108">
        <f t="shared" si="43"/>
        <v>0</v>
      </c>
      <c r="EG13" s="240"/>
      <c r="EH13" s="240"/>
      <c r="EI13" s="108">
        <f t="shared" si="44"/>
        <v>0</v>
      </c>
      <c r="EJ13" s="240"/>
      <c r="EK13" s="240"/>
      <c r="EL13" s="108">
        <f t="shared" si="45"/>
        <v>0</v>
      </c>
      <c r="EM13" s="240"/>
      <c r="EN13" s="240"/>
      <c r="EO13" s="108">
        <f t="shared" si="46"/>
        <v>0</v>
      </c>
      <c r="EP13" s="240"/>
      <c r="EQ13" s="240"/>
      <c r="ER13" s="108">
        <f t="shared" si="47"/>
        <v>0</v>
      </c>
      <c r="ES13" s="240"/>
      <c r="ET13" s="240"/>
      <c r="EU13" s="108">
        <f t="shared" si="48"/>
        <v>0</v>
      </c>
      <c r="EV13" s="240"/>
      <c r="EW13" s="240"/>
      <c r="EX13" s="108">
        <f t="shared" si="49"/>
        <v>0</v>
      </c>
      <c r="EY13" s="240"/>
      <c r="EZ13" s="240"/>
      <c r="FA13" s="108">
        <f t="shared" si="50"/>
        <v>0</v>
      </c>
      <c r="FB13" s="240"/>
      <c r="FC13" s="240"/>
      <c r="FD13" s="108">
        <f t="shared" si="51"/>
        <v>0</v>
      </c>
      <c r="FE13" s="240"/>
      <c r="FF13" s="240"/>
      <c r="FG13" s="108">
        <f t="shared" si="52"/>
        <v>0</v>
      </c>
      <c r="FH13" s="240"/>
      <c r="FI13" s="240"/>
      <c r="FJ13" s="108">
        <f t="shared" si="53"/>
        <v>0</v>
      </c>
      <c r="FK13" s="240"/>
      <c r="FL13" s="240"/>
      <c r="FM13" s="108">
        <f t="shared" si="54"/>
        <v>0</v>
      </c>
      <c r="FN13" s="240"/>
      <c r="FO13" s="240"/>
      <c r="FP13" s="108">
        <f t="shared" si="55"/>
        <v>0</v>
      </c>
      <c r="FQ13" s="240"/>
      <c r="FR13" s="240"/>
      <c r="FS13" s="108">
        <f t="shared" si="56"/>
        <v>0</v>
      </c>
      <c r="FT13" s="240"/>
      <c r="FU13" s="240"/>
      <c r="FV13" s="108">
        <f t="shared" si="57"/>
        <v>0</v>
      </c>
      <c r="FW13" s="240"/>
      <c r="FX13" s="240"/>
      <c r="FY13" s="108">
        <f t="shared" si="58"/>
        <v>0</v>
      </c>
      <c r="FZ13" s="240"/>
      <c r="GA13" s="240"/>
      <c r="GB13" s="108">
        <f t="shared" si="59"/>
        <v>0</v>
      </c>
      <c r="GC13" s="240"/>
      <c r="GD13" s="240"/>
      <c r="GE13" s="108">
        <f t="shared" si="60"/>
        <v>0</v>
      </c>
      <c r="GF13" s="240"/>
      <c r="GG13" s="240"/>
      <c r="GH13" s="108">
        <f t="shared" si="61"/>
        <v>0</v>
      </c>
      <c r="GI13" s="240"/>
      <c r="GJ13" s="240"/>
      <c r="GK13" s="108">
        <f t="shared" si="62"/>
        <v>0</v>
      </c>
      <c r="GL13" s="240"/>
      <c r="GM13" s="240"/>
      <c r="GN13" s="108">
        <f t="shared" si="63"/>
        <v>0</v>
      </c>
      <c r="GO13" s="240"/>
      <c r="GP13" s="240"/>
      <c r="GQ13" s="108">
        <f t="shared" si="64"/>
        <v>0</v>
      </c>
      <c r="GR13" s="240"/>
      <c r="GS13" s="240"/>
      <c r="GT13" s="108">
        <f t="shared" si="65"/>
        <v>0</v>
      </c>
      <c r="GU13" s="240"/>
      <c r="GV13" s="240"/>
      <c r="GW13" s="108">
        <f t="shared" si="66"/>
        <v>0</v>
      </c>
      <c r="GX13" s="240"/>
      <c r="GY13" s="240"/>
      <c r="GZ13" s="108">
        <f t="shared" si="67"/>
        <v>0</v>
      </c>
      <c r="HA13" s="240"/>
      <c r="HB13" s="240"/>
      <c r="HC13" s="108">
        <f t="shared" si="68"/>
        <v>0</v>
      </c>
      <c r="HD13" s="240"/>
      <c r="HE13" s="240"/>
      <c r="HF13" s="108">
        <f t="shared" si="69"/>
        <v>0</v>
      </c>
      <c r="HG13" s="240"/>
      <c r="HH13" s="240"/>
      <c r="HI13" s="108">
        <f t="shared" si="70"/>
        <v>0</v>
      </c>
      <c r="HJ13" s="240"/>
      <c r="HK13" s="240"/>
      <c r="HL13" s="108">
        <f t="shared" si="71"/>
        <v>0</v>
      </c>
      <c r="HM13" s="240"/>
      <c r="HN13" s="240"/>
      <c r="HO13" s="108">
        <f t="shared" si="72"/>
        <v>0</v>
      </c>
      <c r="HP13" s="240"/>
      <c r="HQ13" s="240"/>
      <c r="HR13" s="108">
        <f t="shared" si="73"/>
        <v>0</v>
      </c>
      <c r="HS13" s="240"/>
      <c r="HT13" s="240"/>
      <c r="HU13" s="108">
        <f t="shared" si="74"/>
        <v>0</v>
      </c>
      <c r="HV13" s="240"/>
      <c r="HW13" s="240"/>
      <c r="HX13" s="108">
        <f t="shared" si="75"/>
        <v>0</v>
      </c>
      <c r="HY13" s="240"/>
      <c r="HZ13" s="240"/>
      <c r="IA13" s="108">
        <f t="shared" si="76"/>
        <v>0</v>
      </c>
      <c r="IB13" s="240"/>
      <c r="IC13" s="240"/>
      <c r="ID13" s="108">
        <f t="shared" si="77"/>
        <v>0</v>
      </c>
      <c r="IE13" s="240"/>
      <c r="IF13" s="240"/>
      <c r="IG13" s="108">
        <f t="shared" si="78"/>
        <v>0</v>
      </c>
      <c r="IH13" s="240"/>
      <c r="II13" s="240"/>
      <c r="IJ13" s="108">
        <f t="shared" si="79"/>
        <v>0</v>
      </c>
      <c r="IK13" s="240"/>
      <c r="IL13" s="240"/>
      <c r="IM13" s="108">
        <f t="shared" si="80"/>
        <v>0</v>
      </c>
      <c r="IN13" s="240"/>
      <c r="IO13" s="240"/>
      <c r="IP13" s="108">
        <f t="shared" si="81"/>
        <v>0</v>
      </c>
      <c r="IQ13" s="240"/>
      <c r="IR13" s="240"/>
      <c r="IS13" s="108">
        <f t="shared" si="82"/>
        <v>0</v>
      </c>
      <c r="IT13" s="240"/>
      <c r="IU13" s="240"/>
      <c r="IV13" s="108">
        <f t="shared" si="83"/>
        <v>0</v>
      </c>
      <c r="IW13" s="240"/>
      <c r="IX13" s="240"/>
      <c r="IY13" s="108">
        <f t="shared" si="84"/>
        <v>0</v>
      </c>
      <c r="IZ13" s="240"/>
      <c r="JA13" s="240"/>
      <c r="JB13" s="108">
        <f t="shared" si="85"/>
        <v>0</v>
      </c>
      <c r="JC13" s="240"/>
      <c r="JD13" s="240"/>
      <c r="JE13" s="108">
        <f t="shared" si="86"/>
        <v>0</v>
      </c>
      <c r="JF13" s="240"/>
      <c r="JG13" s="240"/>
      <c r="JH13" s="108">
        <f t="shared" si="87"/>
        <v>0</v>
      </c>
      <c r="JI13" s="240"/>
      <c r="JJ13" s="240"/>
      <c r="JK13" s="108">
        <f t="shared" si="88"/>
        <v>0</v>
      </c>
      <c r="JL13" s="240"/>
      <c r="JM13" s="240"/>
      <c r="JN13" s="108">
        <f t="shared" si="89"/>
        <v>0</v>
      </c>
      <c r="JO13" s="240"/>
      <c r="JP13" s="240"/>
      <c r="JQ13" s="108">
        <f t="shared" si="90"/>
        <v>0</v>
      </c>
      <c r="JR13" s="240"/>
      <c r="JS13" s="240"/>
      <c r="JT13" s="108">
        <f t="shared" si="91"/>
        <v>0</v>
      </c>
      <c r="JU13" s="240"/>
      <c r="JV13" s="240"/>
      <c r="JW13" s="108">
        <f t="shared" si="92"/>
        <v>0</v>
      </c>
      <c r="JX13" s="240"/>
      <c r="JY13" s="240"/>
      <c r="JZ13" s="108">
        <f t="shared" si="93"/>
        <v>0</v>
      </c>
      <c r="KA13" s="240"/>
      <c r="KB13" s="240"/>
      <c r="KC13" s="108">
        <f t="shared" si="94"/>
        <v>0</v>
      </c>
      <c r="KD13" s="240"/>
      <c r="KE13" s="240"/>
      <c r="KF13" s="108">
        <f t="shared" si="95"/>
        <v>0</v>
      </c>
      <c r="KG13" s="240"/>
      <c r="KH13" s="240"/>
      <c r="KI13" s="108">
        <f t="shared" si="96"/>
        <v>0</v>
      </c>
      <c r="KJ13" s="240"/>
      <c r="KK13" s="240"/>
      <c r="KL13" s="108">
        <f t="shared" si="97"/>
        <v>0</v>
      </c>
      <c r="KM13" s="240"/>
      <c r="KN13" s="240"/>
      <c r="KO13" s="108">
        <f t="shared" si="98"/>
        <v>0</v>
      </c>
      <c r="KP13" s="240"/>
      <c r="KQ13" s="240"/>
      <c r="KR13" s="108">
        <f t="shared" si="99"/>
        <v>0</v>
      </c>
      <c r="KS13" s="153">
        <f t="shared" si="100"/>
        <v>0</v>
      </c>
    </row>
    <row r="14" spans="1:305" ht="20.100000000000001" customHeight="1" x14ac:dyDescent="0.2">
      <c r="A14" s="246"/>
      <c r="B14" s="112" t="s">
        <v>116</v>
      </c>
      <c r="C14" s="100">
        <v>11</v>
      </c>
      <c r="D14" s="101" t="s">
        <v>170</v>
      </c>
      <c r="E14" s="242"/>
      <c r="F14" s="243"/>
      <c r="G14" s="108">
        <f t="shared" si="0"/>
        <v>0</v>
      </c>
      <c r="H14" s="240"/>
      <c r="I14" s="240"/>
      <c r="J14" s="108">
        <f t="shared" si="1"/>
        <v>0</v>
      </c>
      <c r="K14" s="240"/>
      <c r="L14" s="240"/>
      <c r="M14" s="108">
        <f t="shared" si="2"/>
        <v>0</v>
      </c>
      <c r="N14" s="240"/>
      <c r="O14" s="240"/>
      <c r="P14" s="108">
        <f t="shared" si="3"/>
        <v>0</v>
      </c>
      <c r="Q14" s="240"/>
      <c r="R14" s="240"/>
      <c r="S14" s="108">
        <f t="shared" si="4"/>
        <v>0</v>
      </c>
      <c r="T14" s="240"/>
      <c r="U14" s="240"/>
      <c r="V14" s="108">
        <f t="shared" si="5"/>
        <v>0</v>
      </c>
      <c r="W14" s="240"/>
      <c r="X14" s="240"/>
      <c r="Y14" s="108">
        <f t="shared" si="6"/>
        <v>0</v>
      </c>
      <c r="Z14" s="240"/>
      <c r="AA14" s="240"/>
      <c r="AB14" s="108">
        <f t="shared" si="7"/>
        <v>0</v>
      </c>
      <c r="AC14" s="240"/>
      <c r="AD14" s="240"/>
      <c r="AE14" s="108">
        <f t="shared" si="8"/>
        <v>0</v>
      </c>
      <c r="AF14" s="240"/>
      <c r="AG14" s="240"/>
      <c r="AH14" s="108">
        <f t="shared" si="9"/>
        <v>0</v>
      </c>
      <c r="AI14" s="240"/>
      <c r="AJ14" s="240"/>
      <c r="AK14" s="108">
        <f t="shared" si="10"/>
        <v>0</v>
      </c>
      <c r="AL14" s="240"/>
      <c r="AM14" s="240"/>
      <c r="AN14" s="108">
        <f t="shared" si="11"/>
        <v>0</v>
      </c>
      <c r="AO14" s="240"/>
      <c r="AP14" s="240"/>
      <c r="AQ14" s="108">
        <f t="shared" si="12"/>
        <v>0</v>
      </c>
      <c r="AR14" s="240"/>
      <c r="AS14" s="240"/>
      <c r="AT14" s="108">
        <f t="shared" si="13"/>
        <v>0</v>
      </c>
      <c r="AU14" s="240"/>
      <c r="AV14" s="240"/>
      <c r="AW14" s="108">
        <f t="shared" si="14"/>
        <v>0</v>
      </c>
      <c r="AX14" s="240"/>
      <c r="AY14" s="240"/>
      <c r="AZ14" s="108">
        <f t="shared" si="15"/>
        <v>0</v>
      </c>
      <c r="BA14" s="240"/>
      <c r="BB14" s="240"/>
      <c r="BC14" s="108">
        <f t="shared" si="16"/>
        <v>0</v>
      </c>
      <c r="BD14" s="240"/>
      <c r="BE14" s="240"/>
      <c r="BF14" s="108">
        <f t="shared" si="17"/>
        <v>0</v>
      </c>
      <c r="BG14" s="240"/>
      <c r="BH14" s="240"/>
      <c r="BI14" s="108">
        <f t="shared" si="18"/>
        <v>0</v>
      </c>
      <c r="BJ14" s="240"/>
      <c r="BK14" s="240"/>
      <c r="BL14" s="108">
        <f t="shared" si="19"/>
        <v>0</v>
      </c>
      <c r="BM14" s="240"/>
      <c r="BN14" s="240"/>
      <c r="BO14" s="108">
        <f t="shared" si="20"/>
        <v>0</v>
      </c>
      <c r="BP14" s="240"/>
      <c r="BQ14" s="240"/>
      <c r="BR14" s="108">
        <f t="shared" si="21"/>
        <v>0</v>
      </c>
      <c r="BS14" s="240"/>
      <c r="BT14" s="240"/>
      <c r="BU14" s="108">
        <f t="shared" si="22"/>
        <v>0</v>
      </c>
      <c r="BV14" s="240"/>
      <c r="BW14" s="240"/>
      <c r="BX14" s="108">
        <f t="shared" si="23"/>
        <v>0</v>
      </c>
      <c r="BY14" s="240"/>
      <c r="BZ14" s="240"/>
      <c r="CA14" s="108">
        <f t="shared" si="24"/>
        <v>0</v>
      </c>
      <c r="CB14" s="240"/>
      <c r="CC14" s="240"/>
      <c r="CD14" s="108">
        <f t="shared" si="25"/>
        <v>0</v>
      </c>
      <c r="CE14" s="240"/>
      <c r="CF14" s="240"/>
      <c r="CG14" s="108">
        <f t="shared" si="26"/>
        <v>0</v>
      </c>
      <c r="CH14" s="240"/>
      <c r="CI14" s="240"/>
      <c r="CJ14" s="108">
        <f t="shared" si="27"/>
        <v>0</v>
      </c>
      <c r="CK14" s="240"/>
      <c r="CL14" s="240"/>
      <c r="CM14" s="108">
        <f t="shared" si="28"/>
        <v>0</v>
      </c>
      <c r="CN14" s="240"/>
      <c r="CO14" s="240"/>
      <c r="CP14" s="108">
        <f t="shared" si="29"/>
        <v>0</v>
      </c>
      <c r="CQ14" s="240"/>
      <c r="CR14" s="240"/>
      <c r="CS14" s="108">
        <f t="shared" si="30"/>
        <v>0</v>
      </c>
      <c r="CT14" s="240"/>
      <c r="CU14" s="240"/>
      <c r="CV14" s="108">
        <f t="shared" si="31"/>
        <v>0</v>
      </c>
      <c r="CW14" s="240"/>
      <c r="CX14" s="240"/>
      <c r="CY14" s="108">
        <f t="shared" si="32"/>
        <v>0</v>
      </c>
      <c r="CZ14" s="240"/>
      <c r="DA14" s="240"/>
      <c r="DB14" s="108">
        <f t="shared" si="33"/>
        <v>0</v>
      </c>
      <c r="DC14" s="240"/>
      <c r="DD14" s="240"/>
      <c r="DE14" s="108">
        <f t="shared" si="34"/>
        <v>0</v>
      </c>
      <c r="DF14" s="240"/>
      <c r="DG14" s="240"/>
      <c r="DH14" s="108">
        <f t="shared" si="35"/>
        <v>0</v>
      </c>
      <c r="DI14" s="240"/>
      <c r="DJ14" s="240"/>
      <c r="DK14" s="108">
        <f t="shared" si="36"/>
        <v>0</v>
      </c>
      <c r="DL14" s="240"/>
      <c r="DM14" s="240"/>
      <c r="DN14" s="108">
        <f t="shared" si="37"/>
        <v>0</v>
      </c>
      <c r="DO14" s="240"/>
      <c r="DP14" s="240"/>
      <c r="DQ14" s="108">
        <f t="shared" si="38"/>
        <v>0</v>
      </c>
      <c r="DR14" s="240"/>
      <c r="DS14" s="240"/>
      <c r="DT14" s="108">
        <f t="shared" si="39"/>
        <v>0</v>
      </c>
      <c r="DU14" s="240"/>
      <c r="DV14" s="240"/>
      <c r="DW14" s="108">
        <f t="shared" si="40"/>
        <v>0</v>
      </c>
      <c r="DX14" s="240"/>
      <c r="DY14" s="240"/>
      <c r="DZ14" s="108">
        <f t="shared" si="41"/>
        <v>0</v>
      </c>
      <c r="EA14" s="240"/>
      <c r="EB14" s="240"/>
      <c r="EC14" s="108">
        <f t="shared" si="42"/>
        <v>0</v>
      </c>
      <c r="ED14" s="240"/>
      <c r="EE14" s="240"/>
      <c r="EF14" s="108">
        <f t="shared" si="43"/>
        <v>0</v>
      </c>
      <c r="EG14" s="240"/>
      <c r="EH14" s="240"/>
      <c r="EI14" s="108">
        <f t="shared" si="44"/>
        <v>0</v>
      </c>
      <c r="EJ14" s="240"/>
      <c r="EK14" s="240"/>
      <c r="EL14" s="108">
        <f t="shared" si="45"/>
        <v>0</v>
      </c>
      <c r="EM14" s="240"/>
      <c r="EN14" s="240"/>
      <c r="EO14" s="108">
        <f t="shared" si="46"/>
        <v>0</v>
      </c>
      <c r="EP14" s="240"/>
      <c r="EQ14" s="240"/>
      <c r="ER14" s="108">
        <f t="shared" si="47"/>
        <v>0</v>
      </c>
      <c r="ES14" s="240"/>
      <c r="ET14" s="240"/>
      <c r="EU14" s="108">
        <f t="shared" si="48"/>
        <v>0</v>
      </c>
      <c r="EV14" s="240"/>
      <c r="EW14" s="240"/>
      <c r="EX14" s="108">
        <f t="shared" si="49"/>
        <v>0</v>
      </c>
      <c r="EY14" s="240"/>
      <c r="EZ14" s="240"/>
      <c r="FA14" s="108">
        <f t="shared" si="50"/>
        <v>0</v>
      </c>
      <c r="FB14" s="240"/>
      <c r="FC14" s="240"/>
      <c r="FD14" s="108">
        <f t="shared" si="51"/>
        <v>0</v>
      </c>
      <c r="FE14" s="240"/>
      <c r="FF14" s="240"/>
      <c r="FG14" s="108">
        <f t="shared" si="52"/>
        <v>0</v>
      </c>
      <c r="FH14" s="240"/>
      <c r="FI14" s="240"/>
      <c r="FJ14" s="108">
        <f t="shared" si="53"/>
        <v>0</v>
      </c>
      <c r="FK14" s="240"/>
      <c r="FL14" s="240"/>
      <c r="FM14" s="108">
        <f t="shared" si="54"/>
        <v>0</v>
      </c>
      <c r="FN14" s="240"/>
      <c r="FO14" s="240"/>
      <c r="FP14" s="108">
        <f t="shared" si="55"/>
        <v>0</v>
      </c>
      <c r="FQ14" s="240"/>
      <c r="FR14" s="240"/>
      <c r="FS14" s="108">
        <f t="shared" si="56"/>
        <v>0</v>
      </c>
      <c r="FT14" s="240"/>
      <c r="FU14" s="240"/>
      <c r="FV14" s="108">
        <f t="shared" si="57"/>
        <v>0</v>
      </c>
      <c r="FW14" s="240"/>
      <c r="FX14" s="240"/>
      <c r="FY14" s="108">
        <f t="shared" si="58"/>
        <v>0</v>
      </c>
      <c r="FZ14" s="240"/>
      <c r="GA14" s="240"/>
      <c r="GB14" s="108">
        <f t="shared" si="59"/>
        <v>0</v>
      </c>
      <c r="GC14" s="240"/>
      <c r="GD14" s="240"/>
      <c r="GE14" s="108">
        <f t="shared" si="60"/>
        <v>0</v>
      </c>
      <c r="GF14" s="240"/>
      <c r="GG14" s="240"/>
      <c r="GH14" s="108">
        <f t="shared" si="61"/>
        <v>0</v>
      </c>
      <c r="GI14" s="240"/>
      <c r="GJ14" s="240"/>
      <c r="GK14" s="108">
        <f t="shared" si="62"/>
        <v>0</v>
      </c>
      <c r="GL14" s="240"/>
      <c r="GM14" s="240"/>
      <c r="GN14" s="108">
        <f t="shared" si="63"/>
        <v>0</v>
      </c>
      <c r="GO14" s="240"/>
      <c r="GP14" s="240"/>
      <c r="GQ14" s="108">
        <f t="shared" si="64"/>
        <v>0</v>
      </c>
      <c r="GR14" s="240"/>
      <c r="GS14" s="240"/>
      <c r="GT14" s="108">
        <f t="shared" si="65"/>
        <v>0</v>
      </c>
      <c r="GU14" s="240"/>
      <c r="GV14" s="240"/>
      <c r="GW14" s="108">
        <f t="shared" si="66"/>
        <v>0</v>
      </c>
      <c r="GX14" s="240"/>
      <c r="GY14" s="240"/>
      <c r="GZ14" s="108">
        <f t="shared" si="67"/>
        <v>0</v>
      </c>
      <c r="HA14" s="240"/>
      <c r="HB14" s="240"/>
      <c r="HC14" s="108">
        <f t="shared" si="68"/>
        <v>0</v>
      </c>
      <c r="HD14" s="240"/>
      <c r="HE14" s="240"/>
      <c r="HF14" s="108">
        <f t="shared" si="69"/>
        <v>0</v>
      </c>
      <c r="HG14" s="240"/>
      <c r="HH14" s="240"/>
      <c r="HI14" s="108">
        <f t="shared" si="70"/>
        <v>0</v>
      </c>
      <c r="HJ14" s="240"/>
      <c r="HK14" s="240"/>
      <c r="HL14" s="108">
        <f t="shared" si="71"/>
        <v>0</v>
      </c>
      <c r="HM14" s="240"/>
      <c r="HN14" s="240"/>
      <c r="HO14" s="108">
        <f t="shared" si="72"/>
        <v>0</v>
      </c>
      <c r="HP14" s="240"/>
      <c r="HQ14" s="240"/>
      <c r="HR14" s="108">
        <f t="shared" si="73"/>
        <v>0</v>
      </c>
      <c r="HS14" s="240"/>
      <c r="HT14" s="240"/>
      <c r="HU14" s="108">
        <f t="shared" si="74"/>
        <v>0</v>
      </c>
      <c r="HV14" s="240"/>
      <c r="HW14" s="240"/>
      <c r="HX14" s="108">
        <f t="shared" si="75"/>
        <v>0</v>
      </c>
      <c r="HY14" s="240"/>
      <c r="HZ14" s="240"/>
      <c r="IA14" s="108">
        <f t="shared" si="76"/>
        <v>0</v>
      </c>
      <c r="IB14" s="240"/>
      <c r="IC14" s="240"/>
      <c r="ID14" s="108">
        <f t="shared" si="77"/>
        <v>0</v>
      </c>
      <c r="IE14" s="240"/>
      <c r="IF14" s="240"/>
      <c r="IG14" s="108">
        <f t="shared" si="78"/>
        <v>0</v>
      </c>
      <c r="IH14" s="240"/>
      <c r="II14" s="240"/>
      <c r="IJ14" s="108">
        <f t="shared" si="79"/>
        <v>0</v>
      </c>
      <c r="IK14" s="240"/>
      <c r="IL14" s="240"/>
      <c r="IM14" s="108">
        <f t="shared" si="80"/>
        <v>0</v>
      </c>
      <c r="IN14" s="240"/>
      <c r="IO14" s="240"/>
      <c r="IP14" s="108">
        <f t="shared" si="81"/>
        <v>0</v>
      </c>
      <c r="IQ14" s="240"/>
      <c r="IR14" s="240"/>
      <c r="IS14" s="108">
        <f t="shared" si="82"/>
        <v>0</v>
      </c>
      <c r="IT14" s="240"/>
      <c r="IU14" s="240"/>
      <c r="IV14" s="108">
        <f t="shared" si="83"/>
        <v>0</v>
      </c>
      <c r="IW14" s="240"/>
      <c r="IX14" s="240"/>
      <c r="IY14" s="108">
        <f t="shared" si="84"/>
        <v>0</v>
      </c>
      <c r="IZ14" s="240"/>
      <c r="JA14" s="240"/>
      <c r="JB14" s="108">
        <f t="shared" si="85"/>
        <v>0</v>
      </c>
      <c r="JC14" s="240"/>
      <c r="JD14" s="240"/>
      <c r="JE14" s="108">
        <f t="shared" si="86"/>
        <v>0</v>
      </c>
      <c r="JF14" s="240"/>
      <c r="JG14" s="240"/>
      <c r="JH14" s="108">
        <f t="shared" si="87"/>
        <v>0</v>
      </c>
      <c r="JI14" s="240"/>
      <c r="JJ14" s="240"/>
      <c r="JK14" s="108">
        <f t="shared" si="88"/>
        <v>0</v>
      </c>
      <c r="JL14" s="240"/>
      <c r="JM14" s="240"/>
      <c r="JN14" s="108">
        <f t="shared" si="89"/>
        <v>0</v>
      </c>
      <c r="JO14" s="240"/>
      <c r="JP14" s="240"/>
      <c r="JQ14" s="108">
        <f t="shared" si="90"/>
        <v>0</v>
      </c>
      <c r="JR14" s="240"/>
      <c r="JS14" s="240"/>
      <c r="JT14" s="108">
        <f t="shared" si="91"/>
        <v>0</v>
      </c>
      <c r="JU14" s="240"/>
      <c r="JV14" s="240"/>
      <c r="JW14" s="108">
        <f t="shared" si="92"/>
        <v>0</v>
      </c>
      <c r="JX14" s="240"/>
      <c r="JY14" s="240"/>
      <c r="JZ14" s="108">
        <f t="shared" si="93"/>
        <v>0</v>
      </c>
      <c r="KA14" s="240"/>
      <c r="KB14" s="240"/>
      <c r="KC14" s="108">
        <f t="shared" si="94"/>
        <v>0</v>
      </c>
      <c r="KD14" s="240"/>
      <c r="KE14" s="240"/>
      <c r="KF14" s="108">
        <f t="shared" si="95"/>
        <v>0</v>
      </c>
      <c r="KG14" s="240"/>
      <c r="KH14" s="240"/>
      <c r="KI14" s="108">
        <f t="shared" si="96"/>
        <v>0</v>
      </c>
      <c r="KJ14" s="240"/>
      <c r="KK14" s="240"/>
      <c r="KL14" s="108">
        <f t="shared" si="97"/>
        <v>0</v>
      </c>
      <c r="KM14" s="240"/>
      <c r="KN14" s="240"/>
      <c r="KO14" s="108">
        <f t="shared" si="98"/>
        <v>0</v>
      </c>
      <c r="KP14" s="240"/>
      <c r="KQ14" s="240"/>
      <c r="KR14" s="108">
        <f t="shared" si="99"/>
        <v>0</v>
      </c>
      <c r="KS14" s="153">
        <f t="shared" si="100"/>
        <v>0</v>
      </c>
    </row>
    <row r="15" spans="1:305" ht="20.100000000000001" customHeight="1" x14ac:dyDescent="0.2">
      <c r="A15" s="246"/>
      <c r="B15" s="112" t="s">
        <v>0</v>
      </c>
      <c r="C15" s="100">
        <v>11</v>
      </c>
      <c r="D15" s="101" t="s">
        <v>171</v>
      </c>
      <c r="E15" s="240"/>
      <c r="F15" s="240"/>
      <c r="G15" s="108">
        <f t="shared" si="0"/>
        <v>0</v>
      </c>
      <c r="H15" s="240"/>
      <c r="I15" s="240"/>
      <c r="J15" s="108">
        <f t="shared" si="1"/>
        <v>0</v>
      </c>
      <c r="K15" s="240"/>
      <c r="L15" s="240"/>
      <c r="M15" s="108">
        <f t="shared" si="2"/>
        <v>0</v>
      </c>
      <c r="N15" s="240"/>
      <c r="O15" s="240"/>
      <c r="P15" s="108">
        <f t="shared" si="3"/>
        <v>0</v>
      </c>
      <c r="Q15" s="240"/>
      <c r="R15" s="240"/>
      <c r="S15" s="108">
        <f t="shared" si="4"/>
        <v>0</v>
      </c>
      <c r="T15" s="240"/>
      <c r="U15" s="240"/>
      <c r="V15" s="108">
        <f t="shared" si="5"/>
        <v>0</v>
      </c>
      <c r="W15" s="240"/>
      <c r="X15" s="240"/>
      <c r="Y15" s="108">
        <f t="shared" si="6"/>
        <v>0</v>
      </c>
      <c r="Z15" s="240"/>
      <c r="AA15" s="240"/>
      <c r="AB15" s="108">
        <f t="shared" si="7"/>
        <v>0</v>
      </c>
      <c r="AC15" s="240"/>
      <c r="AD15" s="240"/>
      <c r="AE15" s="108">
        <f t="shared" si="8"/>
        <v>0</v>
      </c>
      <c r="AF15" s="240"/>
      <c r="AG15" s="240"/>
      <c r="AH15" s="108">
        <f t="shared" si="9"/>
        <v>0</v>
      </c>
      <c r="AI15" s="240"/>
      <c r="AJ15" s="240"/>
      <c r="AK15" s="108">
        <f t="shared" si="10"/>
        <v>0</v>
      </c>
      <c r="AL15" s="240"/>
      <c r="AM15" s="240"/>
      <c r="AN15" s="108">
        <f t="shared" si="11"/>
        <v>0</v>
      </c>
      <c r="AO15" s="240"/>
      <c r="AP15" s="240"/>
      <c r="AQ15" s="108">
        <f t="shared" si="12"/>
        <v>0</v>
      </c>
      <c r="AR15" s="240"/>
      <c r="AS15" s="240"/>
      <c r="AT15" s="108">
        <f t="shared" si="13"/>
        <v>0</v>
      </c>
      <c r="AU15" s="240"/>
      <c r="AV15" s="240"/>
      <c r="AW15" s="108">
        <f t="shared" si="14"/>
        <v>0</v>
      </c>
      <c r="AX15" s="240"/>
      <c r="AY15" s="240"/>
      <c r="AZ15" s="108">
        <f t="shared" si="15"/>
        <v>0</v>
      </c>
      <c r="BA15" s="240"/>
      <c r="BB15" s="240"/>
      <c r="BC15" s="108">
        <f t="shared" si="16"/>
        <v>0</v>
      </c>
      <c r="BD15" s="240"/>
      <c r="BE15" s="240"/>
      <c r="BF15" s="108">
        <f t="shared" si="17"/>
        <v>0</v>
      </c>
      <c r="BG15" s="240"/>
      <c r="BH15" s="240"/>
      <c r="BI15" s="108">
        <f t="shared" si="18"/>
        <v>0</v>
      </c>
      <c r="BJ15" s="240"/>
      <c r="BK15" s="240"/>
      <c r="BL15" s="108">
        <f t="shared" si="19"/>
        <v>0</v>
      </c>
      <c r="BM15" s="240"/>
      <c r="BN15" s="240"/>
      <c r="BO15" s="108">
        <f t="shared" si="20"/>
        <v>0</v>
      </c>
      <c r="BP15" s="240"/>
      <c r="BQ15" s="240"/>
      <c r="BR15" s="108">
        <f t="shared" si="21"/>
        <v>0</v>
      </c>
      <c r="BS15" s="240"/>
      <c r="BT15" s="240"/>
      <c r="BU15" s="108">
        <f t="shared" si="22"/>
        <v>0</v>
      </c>
      <c r="BV15" s="240"/>
      <c r="BW15" s="240"/>
      <c r="BX15" s="108">
        <f t="shared" si="23"/>
        <v>0</v>
      </c>
      <c r="BY15" s="240"/>
      <c r="BZ15" s="240"/>
      <c r="CA15" s="108">
        <f t="shared" si="24"/>
        <v>0</v>
      </c>
      <c r="CB15" s="240"/>
      <c r="CC15" s="240"/>
      <c r="CD15" s="108">
        <f t="shared" si="25"/>
        <v>0</v>
      </c>
      <c r="CE15" s="240"/>
      <c r="CF15" s="240"/>
      <c r="CG15" s="108">
        <f t="shared" si="26"/>
        <v>0</v>
      </c>
      <c r="CH15" s="240"/>
      <c r="CI15" s="240"/>
      <c r="CJ15" s="108">
        <f t="shared" si="27"/>
        <v>0</v>
      </c>
      <c r="CK15" s="240"/>
      <c r="CL15" s="240"/>
      <c r="CM15" s="108">
        <f t="shared" si="28"/>
        <v>0</v>
      </c>
      <c r="CN15" s="240"/>
      <c r="CO15" s="240"/>
      <c r="CP15" s="108">
        <f t="shared" si="29"/>
        <v>0</v>
      </c>
      <c r="CQ15" s="240"/>
      <c r="CR15" s="240"/>
      <c r="CS15" s="108">
        <f t="shared" si="30"/>
        <v>0</v>
      </c>
      <c r="CT15" s="240"/>
      <c r="CU15" s="240"/>
      <c r="CV15" s="108">
        <f t="shared" si="31"/>
        <v>0</v>
      </c>
      <c r="CW15" s="240"/>
      <c r="CX15" s="240"/>
      <c r="CY15" s="108">
        <f t="shared" si="32"/>
        <v>0</v>
      </c>
      <c r="CZ15" s="240"/>
      <c r="DA15" s="240"/>
      <c r="DB15" s="108">
        <f t="shared" si="33"/>
        <v>0</v>
      </c>
      <c r="DC15" s="240"/>
      <c r="DD15" s="240"/>
      <c r="DE15" s="108">
        <f t="shared" si="34"/>
        <v>0</v>
      </c>
      <c r="DF15" s="240"/>
      <c r="DG15" s="240"/>
      <c r="DH15" s="108">
        <f t="shared" si="35"/>
        <v>0</v>
      </c>
      <c r="DI15" s="240"/>
      <c r="DJ15" s="240"/>
      <c r="DK15" s="108">
        <f t="shared" si="36"/>
        <v>0</v>
      </c>
      <c r="DL15" s="240"/>
      <c r="DM15" s="240"/>
      <c r="DN15" s="108">
        <f t="shared" si="37"/>
        <v>0</v>
      </c>
      <c r="DO15" s="240"/>
      <c r="DP15" s="240"/>
      <c r="DQ15" s="108">
        <f t="shared" si="38"/>
        <v>0</v>
      </c>
      <c r="DR15" s="240"/>
      <c r="DS15" s="240"/>
      <c r="DT15" s="108">
        <f t="shared" si="39"/>
        <v>0</v>
      </c>
      <c r="DU15" s="240"/>
      <c r="DV15" s="240"/>
      <c r="DW15" s="108">
        <f t="shared" si="40"/>
        <v>0</v>
      </c>
      <c r="DX15" s="240"/>
      <c r="DY15" s="240"/>
      <c r="DZ15" s="108">
        <f t="shared" si="41"/>
        <v>0</v>
      </c>
      <c r="EA15" s="240"/>
      <c r="EB15" s="240"/>
      <c r="EC15" s="108">
        <f t="shared" si="42"/>
        <v>0</v>
      </c>
      <c r="ED15" s="240"/>
      <c r="EE15" s="240"/>
      <c r="EF15" s="108">
        <f t="shared" si="43"/>
        <v>0</v>
      </c>
      <c r="EG15" s="240"/>
      <c r="EH15" s="240"/>
      <c r="EI15" s="108">
        <f t="shared" si="44"/>
        <v>0</v>
      </c>
      <c r="EJ15" s="240"/>
      <c r="EK15" s="240"/>
      <c r="EL15" s="108">
        <f t="shared" si="45"/>
        <v>0</v>
      </c>
      <c r="EM15" s="240"/>
      <c r="EN15" s="240"/>
      <c r="EO15" s="108">
        <f t="shared" si="46"/>
        <v>0</v>
      </c>
      <c r="EP15" s="240"/>
      <c r="EQ15" s="240"/>
      <c r="ER15" s="108">
        <f t="shared" si="47"/>
        <v>0</v>
      </c>
      <c r="ES15" s="240"/>
      <c r="ET15" s="240"/>
      <c r="EU15" s="108">
        <f t="shared" si="48"/>
        <v>0</v>
      </c>
      <c r="EV15" s="240"/>
      <c r="EW15" s="240"/>
      <c r="EX15" s="108">
        <f t="shared" si="49"/>
        <v>0</v>
      </c>
      <c r="EY15" s="240"/>
      <c r="EZ15" s="240"/>
      <c r="FA15" s="108">
        <f t="shared" si="50"/>
        <v>0</v>
      </c>
      <c r="FB15" s="240"/>
      <c r="FC15" s="240"/>
      <c r="FD15" s="108">
        <f t="shared" si="51"/>
        <v>0</v>
      </c>
      <c r="FE15" s="240"/>
      <c r="FF15" s="240"/>
      <c r="FG15" s="108">
        <f t="shared" si="52"/>
        <v>0</v>
      </c>
      <c r="FH15" s="240"/>
      <c r="FI15" s="240"/>
      <c r="FJ15" s="108">
        <f t="shared" si="53"/>
        <v>0</v>
      </c>
      <c r="FK15" s="240"/>
      <c r="FL15" s="240"/>
      <c r="FM15" s="108">
        <f t="shared" si="54"/>
        <v>0</v>
      </c>
      <c r="FN15" s="240"/>
      <c r="FO15" s="240"/>
      <c r="FP15" s="108">
        <f t="shared" si="55"/>
        <v>0</v>
      </c>
      <c r="FQ15" s="240"/>
      <c r="FR15" s="240"/>
      <c r="FS15" s="108">
        <f t="shared" si="56"/>
        <v>0</v>
      </c>
      <c r="FT15" s="240"/>
      <c r="FU15" s="240"/>
      <c r="FV15" s="108">
        <f t="shared" si="57"/>
        <v>0</v>
      </c>
      <c r="FW15" s="240"/>
      <c r="FX15" s="240"/>
      <c r="FY15" s="108">
        <f t="shared" si="58"/>
        <v>0</v>
      </c>
      <c r="FZ15" s="240"/>
      <c r="GA15" s="240"/>
      <c r="GB15" s="108">
        <f t="shared" si="59"/>
        <v>0</v>
      </c>
      <c r="GC15" s="240"/>
      <c r="GD15" s="240"/>
      <c r="GE15" s="108">
        <f t="shared" si="60"/>
        <v>0</v>
      </c>
      <c r="GF15" s="240"/>
      <c r="GG15" s="240"/>
      <c r="GH15" s="108">
        <f t="shared" si="61"/>
        <v>0</v>
      </c>
      <c r="GI15" s="240"/>
      <c r="GJ15" s="240"/>
      <c r="GK15" s="108">
        <f t="shared" si="62"/>
        <v>0</v>
      </c>
      <c r="GL15" s="240"/>
      <c r="GM15" s="240"/>
      <c r="GN15" s="108">
        <f t="shared" si="63"/>
        <v>0</v>
      </c>
      <c r="GO15" s="240"/>
      <c r="GP15" s="240"/>
      <c r="GQ15" s="108">
        <f t="shared" si="64"/>
        <v>0</v>
      </c>
      <c r="GR15" s="240"/>
      <c r="GS15" s="240"/>
      <c r="GT15" s="108">
        <f t="shared" si="65"/>
        <v>0</v>
      </c>
      <c r="GU15" s="240"/>
      <c r="GV15" s="240"/>
      <c r="GW15" s="108">
        <f t="shared" si="66"/>
        <v>0</v>
      </c>
      <c r="GX15" s="240"/>
      <c r="GY15" s="240"/>
      <c r="GZ15" s="108">
        <f t="shared" si="67"/>
        <v>0</v>
      </c>
      <c r="HA15" s="240"/>
      <c r="HB15" s="240"/>
      <c r="HC15" s="108">
        <f t="shared" si="68"/>
        <v>0</v>
      </c>
      <c r="HD15" s="240"/>
      <c r="HE15" s="240"/>
      <c r="HF15" s="108">
        <f t="shared" si="69"/>
        <v>0</v>
      </c>
      <c r="HG15" s="240"/>
      <c r="HH15" s="240"/>
      <c r="HI15" s="108">
        <f t="shared" si="70"/>
        <v>0</v>
      </c>
      <c r="HJ15" s="240"/>
      <c r="HK15" s="240"/>
      <c r="HL15" s="108">
        <f t="shared" si="71"/>
        <v>0</v>
      </c>
      <c r="HM15" s="240"/>
      <c r="HN15" s="240"/>
      <c r="HO15" s="108">
        <f t="shared" si="72"/>
        <v>0</v>
      </c>
      <c r="HP15" s="240"/>
      <c r="HQ15" s="240"/>
      <c r="HR15" s="108">
        <f t="shared" si="73"/>
        <v>0</v>
      </c>
      <c r="HS15" s="240"/>
      <c r="HT15" s="240"/>
      <c r="HU15" s="108">
        <f t="shared" si="74"/>
        <v>0</v>
      </c>
      <c r="HV15" s="240"/>
      <c r="HW15" s="240"/>
      <c r="HX15" s="108">
        <f t="shared" si="75"/>
        <v>0</v>
      </c>
      <c r="HY15" s="240"/>
      <c r="HZ15" s="240"/>
      <c r="IA15" s="108">
        <f t="shared" si="76"/>
        <v>0</v>
      </c>
      <c r="IB15" s="240"/>
      <c r="IC15" s="240"/>
      <c r="ID15" s="108">
        <f t="shared" si="77"/>
        <v>0</v>
      </c>
      <c r="IE15" s="240"/>
      <c r="IF15" s="240"/>
      <c r="IG15" s="108">
        <f t="shared" si="78"/>
        <v>0</v>
      </c>
      <c r="IH15" s="240"/>
      <c r="II15" s="240"/>
      <c r="IJ15" s="108">
        <f t="shared" si="79"/>
        <v>0</v>
      </c>
      <c r="IK15" s="240"/>
      <c r="IL15" s="240"/>
      <c r="IM15" s="108">
        <f t="shared" si="80"/>
        <v>0</v>
      </c>
      <c r="IN15" s="240"/>
      <c r="IO15" s="240"/>
      <c r="IP15" s="108">
        <f t="shared" si="81"/>
        <v>0</v>
      </c>
      <c r="IQ15" s="240"/>
      <c r="IR15" s="240"/>
      <c r="IS15" s="108">
        <f t="shared" si="82"/>
        <v>0</v>
      </c>
      <c r="IT15" s="240"/>
      <c r="IU15" s="240"/>
      <c r="IV15" s="108">
        <f t="shared" si="83"/>
        <v>0</v>
      </c>
      <c r="IW15" s="240"/>
      <c r="IX15" s="240"/>
      <c r="IY15" s="108">
        <f t="shared" si="84"/>
        <v>0</v>
      </c>
      <c r="IZ15" s="240"/>
      <c r="JA15" s="240"/>
      <c r="JB15" s="108">
        <f t="shared" si="85"/>
        <v>0</v>
      </c>
      <c r="JC15" s="240"/>
      <c r="JD15" s="240"/>
      <c r="JE15" s="108">
        <f t="shared" si="86"/>
        <v>0</v>
      </c>
      <c r="JF15" s="240"/>
      <c r="JG15" s="240"/>
      <c r="JH15" s="108">
        <f t="shared" si="87"/>
        <v>0</v>
      </c>
      <c r="JI15" s="240"/>
      <c r="JJ15" s="240"/>
      <c r="JK15" s="108">
        <f t="shared" si="88"/>
        <v>0</v>
      </c>
      <c r="JL15" s="240"/>
      <c r="JM15" s="240"/>
      <c r="JN15" s="108">
        <f t="shared" si="89"/>
        <v>0</v>
      </c>
      <c r="JO15" s="240"/>
      <c r="JP15" s="240"/>
      <c r="JQ15" s="108">
        <f t="shared" si="90"/>
        <v>0</v>
      </c>
      <c r="JR15" s="240"/>
      <c r="JS15" s="240"/>
      <c r="JT15" s="108">
        <f t="shared" si="91"/>
        <v>0</v>
      </c>
      <c r="JU15" s="240"/>
      <c r="JV15" s="240"/>
      <c r="JW15" s="108">
        <f t="shared" si="92"/>
        <v>0</v>
      </c>
      <c r="JX15" s="240"/>
      <c r="JY15" s="240"/>
      <c r="JZ15" s="108">
        <f t="shared" si="93"/>
        <v>0</v>
      </c>
      <c r="KA15" s="240"/>
      <c r="KB15" s="240"/>
      <c r="KC15" s="108">
        <f t="shared" si="94"/>
        <v>0</v>
      </c>
      <c r="KD15" s="240"/>
      <c r="KE15" s="240"/>
      <c r="KF15" s="108">
        <f t="shared" si="95"/>
        <v>0</v>
      </c>
      <c r="KG15" s="240"/>
      <c r="KH15" s="240"/>
      <c r="KI15" s="108">
        <f t="shared" si="96"/>
        <v>0</v>
      </c>
      <c r="KJ15" s="240"/>
      <c r="KK15" s="240"/>
      <c r="KL15" s="108">
        <f t="shared" si="97"/>
        <v>0</v>
      </c>
      <c r="KM15" s="240"/>
      <c r="KN15" s="240"/>
      <c r="KO15" s="108">
        <f t="shared" si="98"/>
        <v>0</v>
      </c>
      <c r="KP15" s="240"/>
      <c r="KQ15" s="240"/>
      <c r="KR15" s="108">
        <f t="shared" si="99"/>
        <v>0</v>
      </c>
      <c r="KS15" s="153">
        <f t="shared" si="100"/>
        <v>0</v>
      </c>
    </row>
    <row r="16" spans="1:305" ht="20.100000000000001" customHeight="1" x14ac:dyDescent="0.2">
      <c r="A16" s="246"/>
      <c r="B16" s="112" t="s">
        <v>1</v>
      </c>
      <c r="C16" s="100">
        <v>11</v>
      </c>
      <c r="D16" s="101" t="s">
        <v>172</v>
      </c>
      <c r="E16" s="240"/>
      <c r="F16" s="240"/>
      <c r="G16" s="108">
        <f t="shared" si="0"/>
        <v>0</v>
      </c>
      <c r="H16" s="240"/>
      <c r="I16" s="240"/>
      <c r="J16" s="108">
        <f t="shared" si="1"/>
        <v>0</v>
      </c>
      <c r="K16" s="240"/>
      <c r="L16" s="240"/>
      <c r="M16" s="108">
        <f t="shared" si="2"/>
        <v>0</v>
      </c>
      <c r="N16" s="240"/>
      <c r="O16" s="240"/>
      <c r="P16" s="108">
        <f t="shared" si="3"/>
        <v>0</v>
      </c>
      <c r="Q16" s="240"/>
      <c r="R16" s="240"/>
      <c r="S16" s="108">
        <f t="shared" si="4"/>
        <v>0</v>
      </c>
      <c r="T16" s="240"/>
      <c r="U16" s="240"/>
      <c r="V16" s="108">
        <f t="shared" si="5"/>
        <v>0</v>
      </c>
      <c r="W16" s="240"/>
      <c r="X16" s="240"/>
      <c r="Y16" s="108">
        <f t="shared" si="6"/>
        <v>0</v>
      </c>
      <c r="Z16" s="240"/>
      <c r="AA16" s="240"/>
      <c r="AB16" s="108">
        <f t="shared" si="7"/>
        <v>0</v>
      </c>
      <c r="AC16" s="240"/>
      <c r="AD16" s="240"/>
      <c r="AE16" s="108">
        <f t="shared" si="8"/>
        <v>0</v>
      </c>
      <c r="AF16" s="240"/>
      <c r="AG16" s="240"/>
      <c r="AH16" s="108">
        <f t="shared" si="9"/>
        <v>0</v>
      </c>
      <c r="AI16" s="240"/>
      <c r="AJ16" s="240"/>
      <c r="AK16" s="108">
        <f t="shared" si="10"/>
        <v>0</v>
      </c>
      <c r="AL16" s="240"/>
      <c r="AM16" s="240"/>
      <c r="AN16" s="108">
        <f t="shared" si="11"/>
        <v>0</v>
      </c>
      <c r="AO16" s="240"/>
      <c r="AP16" s="240"/>
      <c r="AQ16" s="108">
        <f t="shared" si="12"/>
        <v>0</v>
      </c>
      <c r="AR16" s="240"/>
      <c r="AS16" s="240"/>
      <c r="AT16" s="108">
        <f t="shared" si="13"/>
        <v>0</v>
      </c>
      <c r="AU16" s="240"/>
      <c r="AV16" s="240"/>
      <c r="AW16" s="108">
        <f t="shared" si="14"/>
        <v>0</v>
      </c>
      <c r="AX16" s="240"/>
      <c r="AY16" s="240"/>
      <c r="AZ16" s="108">
        <f t="shared" si="15"/>
        <v>0</v>
      </c>
      <c r="BA16" s="240"/>
      <c r="BB16" s="240"/>
      <c r="BC16" s="108">
        <f t="shared" si="16"/>
        <v>0</v>
      </c>
      <c r="BD16" s="240"/>
      <c r="BE16" s="240"/>
      <c r="BF16" s="108">
        <f t="shared" si="17"/>
        <v>0</v>
      </c>
      <c r="BG16" s="240"/>
      <c r="BH16" s="240"/>
      <c r="BI16" s="108">
        <f t="shared" si="18"/>
        <v>0</v>
      </c>
      <c r="BJ16" s="240"/>
      <c r="BK16" s="240"/>
      <c r="BL16" s="108">
        <f t="shared" si="19"/>
        <v>0</v>
      </c>
      <c r="BM16" s="240"/>
      <c r="BN16" s="240"/>
      <c r="BO16" s="108">
        <f t="shared" si="20"/>
        <v>0</v>
      </c>
      <c r="BP16" s="240"/>
      <c r="BQ16" s="240"/>
      <c r="BR16" s="108">
        <f t="shared" si="21"/>
        <v>0</v>
      </c>
      <c r="BS16" s="240"/>
      <c r="BT16" s="240"/>
      <c r="BU16" s="108">
        <f t="shared" si="22"/>
        <v>0</v>
      </c>
      <c r="BV16" s="240"/>
      <c r="BW16" s="240"/>
      <c r="BX16" s="108">
        <f t="shared" si="23"/>
        <v>0</v>
      </c>
      <c r="BY16" s="240"/>
      <c r="BZ16" s="240"/>
      <c r="CA16" s="108">
        <f t="shared" si="24"/>
        <v>0</v>
      </c>
      <c r="CB16" s="240"/>
      <c r="CC16" s="240"/>
      <c r="CD16" s="108">
        <f t="shared" si="25"/>
        <v>0</v>
      </c>
      <c r="CE16" s="240"/>
      <c r="CF16" s="240"/>
      <c r="CG16" s="108">
        <f t="shared" si="26"/>
        <v>0</v>
      </c>
      <c r="CH16" s="240"/>
      <c r="CI16" s="240"/>
      <c r="CJ16" s="108">
        <f t="shared" si="27"/>
        <v>0</v>
      </c>
      <c r="CK16" s="240"/>
      <c r="CL16" s="240"/>
      <c r="CM16" s="108">
        <f t="shared" si="28"/>
        <v>0</v>
      </c>
      <c r="CN16" s="240"/>
      <c r="CO16" s="240"/>
      <c r="CP16" s="108">
        <f t="shared" si="29"/>
        <v>0</v>
      </c>
      <c r="CQ16" s="240"/>
      <c r="CR16" s="240"/>
      <c r="CS16" s="108">
        <f t="shared" si="30"/>
        <v>0</v>
      </c>
      <c r="CT16" s="240"/>
      <c r="CU16" s="240"/>
      <c r="CV16" s="108">
        <f t="shared" si="31"/>
        <v>0</v>
      </c>
      <c r="CW16" s="240"/>
      <c r="CX16" s="240"/>
      <c r="CY16" s="108">
        <f t="shared" si="32"/>
        <v>0</v>
      </c>
      <c r="CZ16" s="240"/>
      <c r="DA16" s="240"/>
      <c r="DB16" s="108">
        <f t="shared" si="33"/>
        <v>0</v>
      </c>
      <c r="DC16" s="240"/>
      <c r="DD16" s="240"/>
      <c r="DE16" s="108">
        <f t="shared" si="34"/>
        <v>0</v>
      </c>
      <c r="DF16" s="240"/>
      <c r="DG16" s="240"/>
      <c r="DH16" s="108">
        <f t="shared" si="35"/>
        <v>0</v>
      </c>
      <c r="DI16" s="240"/>
      <c r="DJ16" s="240"/>
      <c r="DK16" s="108">
        <f t="shared" si="36"/>
        <v>0</v>
      </c>
      <c r="DL16" s="240"/>
      <c r="DM16" s="240"/>
      <c r="DN16" s="108">
        <f t="shared" si="37"/>
        <v>0</v>
      </c>
      <c r="DO16" s="240"/>
      <c r="DP16" s="240"/>
      <c r="DQ16" s="108">
        <f t="shared" si="38"/>
        <v>0</v>
      </c>
      <c r="DR16" s="240"/>
      <c r="DS16" s="240"/>
      <c r="DT16" s="108">
        <f t="shared" si="39"/>
        <v>0</v>
      </c>
      <c r="DU16" s="240"/>
      <c r="DV16" s="240"/>
      <c r="DW16" s="108">
        <f t="shared" si="40"/>
        <v>0</v>
      </c>
      <c r="DX16" s="240"/>
      <c r="DY16" s="240"/>
      <c r="DZ16" s="108">
        <f t="shared" si="41"/>
        <v>0</v>
      </c>
      <c r="EA16" s="240"/>
      <c r="EB16" s="240"/>
      <c r="EC16" s="108">
        <f t="shared" si="42"/>
        <v>0</v>
      </c>
      <c r="ED16" s="240"/>
      <c r="EE16" s="240"/>
      <c r="EF16" s="108">
        <f t="shared" si="43"/>
        <v>0</v>
      </c>
      <c r="EG16" s="240"/>
      <c r="EH16" s="240"/>
      <c r="EI16" s="108">
        <f t="shared" si="44"/>
        <v>0</v>
      </c>
      <c r="EJ16" s="240"/>
      <c r="EK16" s="240"/>
      <c r="EL16" s="108">
        <f t="shared" si="45"/>
        <v>0</v>
      </c>
      <c r="EM16" s="240"/>
      <c r="EN16" s="240"/>
      <c r="EO16" s="108">
        <f t="shared" si="46"/>
        <v>0</v>
      </c>
      <c r="EP16" s="240"/>
      <c r="EQ16" s="240"/>
      <c r="ER16" s="108">
        <f t="shared" si="47"/>
        <v>0</v>
      </c>
      <c r="ES16" s="240"/>
      <c r="ET16" s="240"/>
      <c r="EU16" s="108">
        <f t="shared" si="48"/>
        <v>0</v>
      </c>
      <c r="EV16" s="240"/>
      <c r="EW16" s="240"/>
      <c r="EX16" s="108">
        <f t="shared" si="49"/>
        <v>0</v>
      </c>
      <c r="EY16" s="240"/>
      <c r="EZ16" s="240"/>
      <c r="FA16" s="108">
        <f t="shared" si="50"/>
        <v>0</v>
      </c>
      <c r="FB16" s="240"/>
      <c r="FC16" s="240"/>
      <c r="FD16" s="108">
        <f t="shared" si="51"/>
        <v>0</v>
      </c>
      <c r="FE16" s="240"/>
      <c r="FF16" s="240"/>
      <c r="FG16" s="108">
        <f t="shared" si="52"/>
        <v>0</v>
      </c>
      <c r="FH16" s="240"/>
      <c r="FI16" s="240"/>
      <c r="FJ16" s="108">
        <f t="shared" si="53"/>
        <v>0</v>
      </c>
      <c r="FK16" s="240"/>
      <c r="FL16" s="240"/>
      <c r="FM16" s="108">
        <f t="shared" si="54"/>
        <v>0</v>
      </c>
      <c r="FN16" s="240"/>
      <c r="FO16" s="240"/>
      <c r="FP16" s="108">
        <f t="shared" si="55"/>
        <v>0</v>
      </c>
      <c r="FQ16" s="240"/>
      <c r="FR16" s="240"/>
      <c r="FS16" s="108">
        <f t="shared" si="56"/>
        <v>0</v>
      </c>
      <c r="FT16" s="240"/>
      <c r="FU16" s="240"/>
      <c r="FV16" s="108">
        <f t="shared" si="57"/>
        <v>0</v>
      </c>
      <c r="FW16" s="240"/>
      <c r="FX16" s="240"/>
      <c r="FY16" s="108">
        <f t="shared" si="58"/>
        <v>0</v>
      </c>
      <c r="FZ16" s="240"/>
      <c r="GA16" s="240"/>
      <c r="GB16" s="108">
        <f t="shared" si="59"/>
        <v>0</v>
      </c>
      <c r="GC16" s="240"/>
      <c r="GD16" s="240"/>
      <c r="GE16" s="108">
        <f t="shared" si="60"/>
        <v>0</v>
      </c>
      <c r="GF16" s="240"/>
      <c r="GG16" s="240"/>
      <c r="GH16" s="108">
        <f t="shared" si="61"/>
        <v>0</v>
      </c>
      <c r="GI16" s="240"/>
      <c r="GJ16" s="240"/>
      <c r="GK16" s="108">
        <f t="shared" si="62"/>
        <v>0</v>
      </c>
      <c r="GL16" s="240"/>
      <c r="GM16" s="240"/>
      <c r="GN16" s="108">
        <f t="shared" si="63"/>
        <v>0</v>
      </c>
      <c r="GO16" s="240"/>
      <c r="GP16" s="240"/>
      <c r="GQ16" s="108">
        <f t="shared" si="64"/>
        <v>0</v>
      </c>
      <c r="GR16" s="240"/>
      <c r="GS16" s="240"/>
      <c r="GT16" s="108">
        <f t="shared" si="65"/>
        <v>0</v>
      </c>
      <c r="GU16" s="240"/>
      <c r="GV16" s="240"/>
      <c r="GW16" s="108">
        <f t="shared" si="66"/>
        <v>0</v>
      </c>
      <c r="GX16" s="240"/>
      <c r="GY16" s="240"/>
      <c r="GZ16" s="108">
        <f t="shared" si="67"/>
        <v>0</v>
      </c>
      <c r="HA16" s="240"/>
      <c r="HB16" s="240"/>
      <c r="HC16" s="108">
        <f t="shared" si="68"/>
        <v>0</v>
      </c>
      <c r="HD16" s="240"/>
      <c r="HE16" s="240"/>
      <c r="HF16" s="108">
        <f t="shared" si="69"/>
        <v>0</v>
      </c>
      <c r="HG16" s="240"/>
      <c r="HH16" s="240"/>
      <c r="HI16" s="108">
        <f t="shared" si="70"/>
        <v>0</v>
      </c>
      <c r="HJ16" s="240"/>
      <c r="HK16" s="240"/>
      <c r="HL16" s="108">
        <f t="shared" si="71"/>
        <v>0</v>
      </c>
      <c r="HM16" s="240"/>
      <c r="HN16" s="240"/>
      <c r="HO16" s="108">
        <f t="shared" si="72"/>
        <v>0</v>
      </c>
      <c r="HP16" s="240"/>
      <c r="HQ16" s="240"/>
      <c r="HR16" s="108">
        <f t="shared" si="73"/>
        <v>0</v>
      </c>
      <c r="HS16" s="240"/>
      <c r="HT16" s="240"/>
      <c r="HU16" s="108">
        <f t="shared" si="74"/>
        <v>0</v>
      </c>
      <c r="HV16" s="240"/>
      <c r="HW16" s="240"/>
      <c r="HX16" s="108">
        <f t="shared" si="75"/>
        <v>0</v>
      </c>
      <c r="HY16" s="240"/>
      <c r="HZ16" s="240"/>
      <c r="IA16" s="108">
        <f t="shared" si="76"/>
        <v>0</v>
      </c>
      <c r="IB16" s="240"/>
      <c r="IC16" s="240"/>
      <c r="ID16" s="108">
        <f t="shared" si="77"/>
        <v>0</v>
      </c>
      <c r="IE16" s="240"/>
      <c r="IF16" s="240"/>
      <c r="IG16" s="108">
        <f t="shared" si="78"/>
        <v>0</v>
      </c>
      <c r="IH16" s="240"/>
      <c r="II16" s="240"/>
      <c r="IJ16" s="108">
        <f t="shared" si="79"/>
        <v>0</v>
      </c>
      <c r="IK16" s="240"/>
      <c r="IL16" s="240"/>
      <c r="IM16" s="108">
        <f t="shared" si="80"/>
        <v>0</v>
      </c>
      <c r="IN16" s="240"/>
      <c r="IO16" s="240"/>
      <c r="IP16" s="108">
        <f t="shared" si="81"/>
        <v>0</v>
      </c>
      <c r="IQ16" s="240"/>
      <c r="IR16" s="240"/>
      <c r="IS16" s="108">
        <f t="shared" si="82"/>
        <v>0</v>
      </c>
      <c r="IT16" s="240"/>
      <c r="IU16" s="240"/>
      <c r="IV16" s="108">
        <f t="shared" si="83"/>
        <v>0</v>
      </c>
      <c r="IW16" s="240"/>
      <c r="IX16" s="240"/>
      <c r="IY16" s="108">
        <f t="shared" si="84"/>
        <v>0</v>
      </c>
      <c r="IZ16" s="240"/>
      <c r="JA16" s="240"/>
      <c r="JB16" s="108">
        <f t="shared" si="85"/>
        <v>0</v>
      </c>
      <c r="JC16" s="240"/>
      <c r="JD16" s="240"/>
      <c r="JE16" s="108">
        <f t="shared" si="86"/>
        <v>0</v>
      </c>
      <c r="JF16" s="240"/>
      <c r="JG16" s="240"/>
      <c r="JH16" s="108">
        <f t="shared" si="87"/>
        <v>0</v>
      </c>
      <c r="JI16" s="240"/>
      <c r="JJ16" s="240"/>
      <c r="JK16" s="108">
        <f t="shared" si="88"/>
        <v>0</v>
      </c>
      <c r="JL16" s="240"/>
      <c r="JM16" s="240"/>
      <c r="JN16" s="108">
        <f t="shared" si="89"/>
        <v>0</v>
      </c>
      <c r="JO16" s="240"/>
      <c r="JP16" s="240"/>
      <c r="JQ16" s="108">
        <f t="shared" si="90"/>
        <v>0</v>
      </c>
      <c r="JR16" s="240"/>
      <c r="JS16" s="240"/>
      <c r="JT16" s="108">
        <f t="shared" si="91"/>
        <v>0</v>
      </c>
      <c r="JU16" s="240"/>
      <c r="JV16" s="240"/>
      <c r="JW16" s="108">
        <f t="shared" si="92"/>
        <v>0</v>
      </c>
      <c r="JX16" s="240"/>
      <c r="JY16" s="240"/>
      <c r="JZ16" s="108">
        <f t="shared" si="93"/>
        <v>0</v>
      </c>
      <c r="KA16" s="240"/>
      <c r="KB16" s="240"/>
      <c r="KC16" s="108">
        <f t="shared" si="94"/>
        <v>0</v>
      </c>
      <c r="KD16" s="240"/>
      <c r="KE16" s="240"/>
      <c r="KF16" s="108">
        <f t="shared" si="95"/>
        <v>0</v>
      </c>
      <c r="KG16" s="240"/>
      <c r="KH16" s="240"/>
      <c r="KI16" s="108">
        <f t="shared" si="96"/>
        <v>0</v>
      </c>
      <c r="KJ16" s="240"/>
      <c r="KK16" s="240"/>
      <c r="KL16" s="108">
        <f t="shared" si="97"/>
        <v>0</v>
      </c>
      <c r="KM16" s="240"/>
      <c r="KN16" s="240"/>
      <c r="KO16" s="108">
        <f t="shared" si="98"/>
        <v>0</v>
      </c>
      <c r="KP16" s="240"/>
      <c r="KQ16" s="240"/>
      <c r="KR16" s="108">
        <f t="shared" si="99"/>
        <v>0</v>
      </c>
      <c r="KS16" s="153">
        <f t="shared" si="100"/>
        <v>0</v>
      </c>
    </row>
    <row r="17" spans="1:305" ht="20.100000000000001" customHeight="1" x14ac:dyDescent="0.2">
      <c r="A17" s="246"/>
      <c r="B17" s="112" t="s">
        <v>118</v>
      </c>
      <c r="C17" s="100">
        <v>11</v>
      </c>
      <c r="D17" s="101" t="s">
        <v>173</v>
      </c>
      <c r="E17" s="240"/>
      <c r="F17" s="240"/>
      <c r="G17" s="108">
        <f t="shared" si="0"/>
        <v>0</v>
      </c>
      <c r="H17" s="240"/>
      <c r="I17" s="240"/>
      <c r="J17" s="108">
        <f t="shared" si="1"/>
        <v>0</v>
      </c>
      <c r="K17" s="240"/>
      <c r="L17" s="240"/>
      <c r="M17" s="108">
        <f t="shared" si="2"/>
        <v>0</v>
      </c>
      <c r="N17" s="240"/>
      <c r="O17" s="240"/>
      <c r="P17" s="108">
        <f t="shared" si="3"/>
        <v>0</v>
      </c>
      <c r="Q17" s="240"/>
      <c r="R17" s="240"/>
      <c r="S17" s="108">
        <f t="shared" si="4"/>
        <v>0</v>
      </c>
      <c r="T17" s="240"/>
      <c r="U17" s="240"/>
      <c r="V17" s="108">
        <f t="shared" si="5"/>
        <v>0</v>
      </c>
      <c r="W17" s="240"/>
      <c r="X17" s="240"/>
      <c r="Y17" s="108">
        <f t="shared" si="6"/>
        <v>0</v>
      </c>
      <c r="Z17" s="240"/>
      <c r="AA17" s="240"/>
      <c r="AB17" s="108">
        <f t="shared" si="7"/>
        <v>0</v>
      </c>
      <c r="AC17" s="240"/>
      <c r="AD17" s="240"/>
      <c r="AE17" s="108">
        <f t="shared" si="8"/>
        <v>0</v>
      </c>
      <c r="AF17" s="240"/>
      <c r="AG17" s="240"/>
      <c r="AH17" s="108">
        <f t="shared" si="9"/>
        <v>0</v>
      </c>
      <c r="AI17" s="240"/>
      <c r="AJ17" s="240"/>
      <c r="AK17" s="108">
        <f t="shared" si="10"/>
        <v>0</v>
      </c>
      <c r="AL17" s="240"/>
      <c r="AM17" s="240"/>
      <c r="AN17" s="108">
        <f t="shared" si="11"/>
        <v>0</v>
      </c>
      <c r="AO17" s="240"/>
      <c r="AP17" s="240"/>
      <c r="AQ17" s="108">
        <f t="shared" si="12"/>
        <v>0</v>
      </c>
      <c r="AR17" s="240"/>
      <c r="AS17" s="240"/>
      <c r="AT17" s="108">
        <f t="shared" si="13"/>
        <v>0</v>
      </c>
      <c r="AU17" s="240"/>
      <c r="AV17" s="240"/>
      <c r="AW17" s="108">
        <f t="shared" si="14"/>
        <v>0</v>
      </c>
      <c r="AX17" s="240"/>
      <c r="AY17" s="240"/>
      <c r="AZ17" s="108">
        <f t="shared" si="15"/>
        <v>0</v>
      </c>
      <c r="BA17" s="240"/>
      <c r="BB17" s="240"/>
      <c r="BC17" s="108">
        <f t="shared" si="16"/>
        <v>0</v>
      </c>
      <c r="BD17" s="240"/>
      <c r="BE17" s="240"/>
      <c r="BF17" s="108">
        <f t="shared" si="17"/>
        <v>0</v>
      </c>
      <c r="BG17" s="240"/>
      <c r="BH17" s="240"/>
      <c r="BI17" s="108">
        <f t="shared" si="18"/>
        <v>0</v>
      </c>
      <c r="BJ17" s="240"/>
      <c r="BK17" s="240"/>
      <c r="BL17" s="108">
        <f t="shared" si="19"/>
        <v>0</v>
      </c>
      <c r="BM17" s="240"/>
      <c r="BN17" s="240"/>
      <c r="BO17" s="108">
        <f t="shared" si="20"/>
        <v>0</v>
      </c>
      <c r="BP17" s="240"/>
      <c r="BQ17" s="240"/>
      <c r="BR17" s="108">
        <f t="shared" si="21"/>
        <v>0</v>
      </c>
      <c r="BS17" s="240"/>
      <c r="BT17" s="240"/>
      <c r="BU17" s="108">
        <f t="shared" si="22"/>
        <v>0</v>
      </c>
      <c r="BV17" s="240"/>
      <c r="BW17" s="240"/>
      <c r="BX17" s="108">
        <f t="shared" si="23"/>
        <v>0</v>
      </c>
      <c r="BY17" s="240"/>
      <c r="BZ17" s="240"/>
      <c r="CA17" s="108">
        <f t="shared" si="24"/>
        <v>0</v>
      </c>
      <c r="CB17" s="240"/>
      <c r="CC17" s="240"/>
      <c r="CD17" s="108">
        <f t="shared" si="25"/>
        <v>0</v>
      </c>
      <c r="CE17" s="240"/>
      <c r="CF17" s="240"/>
      <c r="CG17" s="108">
        <f t="shared" si="26"/>
        <v>0</v>
      </c>
      <c r="CH17" s="240"/>
      <c r="CI17" s="240"/>
      <c r="CJ17" s="108">
        <f t="shared" si="27"/>
        <v>0</v>
      </c>
      <c r="CK17" s="240"/>
      <c r="CL17" s="240"/>
      <c r="CM17" s="108">
        <f t="shared" si="28"/>
        <v>0</v>
      </c>
      <c r="CN17" s="240"/>
      <c r="CO17" s="240"/>
      <c r="CP17" s="108">
        <f t="shared" si="29"/>
        <v>0</v>
      </c>
      <c r="CQ17" s="240"/>
      <c r="CR17" s="240"/>
      <c r="CS17" s="108">
        <f t="shared" si="30"/>
        <v>0</v>
      </c>
      <c r="CT17" s="240"/>
      <c r="CU17" s="240"/>
      <c r="CV17" s="108">
        <f t="shared" si="31"/>
        <v>0</v>
      </c>
      <c r="CW17" s="240"/>
      <c r="CX17" s="240"/>
      <c r="CY17" s="108">
        <f t="shared" si="32"/>
        <v>0</v>
      </c>
      <c r="CZ17" s="240"/>
      <c r="DA17" s="240"/>
      <c r="DB17" s="108">
        <f t="shared" si="33"/>
        <v>0</v>
      </c>
      <c r="DC17" s="240"/>
      <c r="DD17" s="240"/>
      <c r="DE17" s="108">
        <f t="shared" si="34"/>
        <v>0</v>
      </c>
      <c r="DF17" s="240"/>
      <c r="DG17" s="240"/>
      <c r="DH17" s="108">
        <f t="shared" si="35"/>
        <v>0</v>
      </c>
      <c r="DI17" s="240"/>
      <c r="DJ17" s="240"/>
      <c r="DK17" s="108">
        <f t="shared" si="36"/>
        <v>0</v>
      </c>
      <c r="DL17" s="240"/>
      <c r="DM17" s="240"/>
      <c r="DN17" s="108">
        <f t="shared" si="37"/>
        <v>0</v>
      </c>
      <c r="DO17" s="240"/>
      <c r="DP17" s="240"/>
      <c r="DQ17" s="108">
        <f t="shared" si="38"/>
        <v>0</v>
      </c>
      <c r="DR17" s="240"/>
      <c r="DS17" s="240"/>
      <c r="DT17" s="108">
        <f t="shared" si="39"/>
        <v>0</v>
      </c>
      <c r="DU17" s="240"/>
      <c r="DV17" s="240"/>
      <c r="DW17" s="108">
        <f t="shared" si="40"/>
        <v>0</v>
      </c>
      <c r="DX17" s="240"/>
      <c r="DY17" s="240"/>
      <c r="DZ17" s="108">
        <f t="shared" si="41"/>
        <v>0</v>
      </c>
      <c r="EA17" s="240"/>
      <c r="EB17" s="240"/>
      <c r="EC17" s="108">
        <f t="shared" si="42"/>
        <v>0</v>
      </c>
      <c r="ED17" s="240"/>
      <c r="EE17" s="240"/>
      <c r="EF17" s="108">
        <f t="shared" si="43"/>
        <v>0</v>
      </c>
      <c r="EG17" s="240"/>
      <c r="EH17" s="240"/>
      <c r="EI17" s="108">
        <f t="shared" si="44"/>
        <v>0</v>
      </c>
      <c r="EJ17" s="240"/>
      <c r="EK17" s="240"/>
      <c r="EL17" s="108">
        <f t="shared" si="45"/>
        <v>0</v>
      </c>
      <c r="EM17" s="240"/>
      <c r="EN17" s="240"/>
      <c r="EO17" s="108">
        <f t="shared" si="46"/>
        <v>0</v>
      </c>
      <c r="EP17" s="240"/>
      <c r="EQ17" s="240"/>
      <c r="ER17" s="108">
        <f t="shared" si="47"/>
        <v>0</v>
      </c>
      <c r="ES17" s="240"/>
      <c r="ET17" s="240"/>
      <c r="EU17" s="108">
        <f t="shared" si="48"/>
        <v>0</v>
      </c>
      <c r="EV17" s="240"/>
      <c r="EW17" s="240"/>
      <c r="EX17" s="108">
        <f t="shared" si="49"/>
        <v>0</v>
      </c>
      <c r="EY17" s="240"/>
      <c r="EZ17" s="240"/>
      <c r="FA17" s="108">
        <f t="shared" si="50"/>
        <v>0</v>
      </c>
      <c r="FB17" s="240"/>
      <c r="FC17" s="240"/>
      <c r="FD17" s="108">
        <f t="shared" si="51"/>
        <v>0</v>
      </c>
      <c r="FE17" s="240"/>
      <c r="FF17" s="240"/>
      <c r="FG17" s="108">
        <f t="shared" si="52"/>
        <v>0</v>
      </c>
      <c r="FH17" s="240"/>
      <c r="FI17" s="240"/>
      <c r="FJ17" s="108">
        <f t="shared" si="53"/>
        <v>0</v>
      </c>
      <c r="FK17" s="240"/>
      <c r="FL17" s="240"/>
      <c r="FM17" s="108">
        <f t="shared" si="54"/>
        <v>0</v>
      </c>
      <c r="FN17" s="240"/>
      <c r="FO17" s="240"/>
      <c r="FP17" s="108">
        <f t="shared" si="55"/>
        <v>0</v>
      </c>
      <c r="FQ17" s="240"/>
      <c r="FR17" s="240"/>
      <c r="FS17" s="108">
        <f t="shared" si="56"/>
        <v>0</v>
      </c>
      <c r="FT17" s="240"/>
      <c r="FU17" s="240"/>
      <c r="FV17" s="108">
        <f t="shared" si="57"/>
        <v>0</v>
      </c>
      <c r="FW17" s="240"/>
      <c r="FX17" s="240"/>
      <c r="FY17" s="108">
        <f t="shared" si="58"/>
        <v>0</v>
      </c>
      <c r="FZ17" s="240"/>
      <c r="GA17" s="240"/>
      <c r="GB17" s="108">
        <f t="shared" si="59"/>
        <v>0</v>
      </c>
      <c r="GC17" s="240"/>
      <c r="GD17" s="240"/>
      <c r="GE17" s="108">
        <f t="shared" si="60"/>
        <v>0</v>
      </c>
      <c r="GF17" s="240"/>
      <c r="GG17" s="240"/>
      <c r="GH17" s="108">
        <f t="shared" si="61"/>
        <v>0</v>
      </c>
      <c r="GI17" s="240"/>
      <c r="GJ17" s="240"/>
      <c r="GK17" s="108">
        <f t="shared" si="62"/>
        <v>0</v>
      </c>
      <c r="GL17" s="240"/>
      <c r="GM17" s="240"/>
      <c r="GN17" s="108">
        <f t="shared" si="63"/>
        <v>0</v>
      </c>
      <c r="GO17" s="240"/>
      <c r="GP17" s="240"/>
      <c r="GQ17" s="108">
        <f t="shared" si="64"/>
        <v>0</v>
      </c>
      <c r="GR17" s="240"/>
      <c r="GS17" s="240"/>
      <c r="GT17" s="108">
        <f t="shared" si="65"/>
        <v>0</v>
      </c>
      <c r="GU17" s="240"/>
      <c r="GV17" s="240"/>
      <c r="GW17" s="108">
        <f t="shared" si="66"/>
        <v>0</v>
      </c>
      <c r="GX17" s="240"/>
      <c r="GY17" s="240"/>
      <c r="GZ17" s="108">
        <f t="shared" si="67"/>
        <v>0</v>
      </c>
      <c r="HA17" s="240"/>
      <c r="HB17" s="240"/>
      <c r="HC17" s="108">
        <f t="shared" si="68"/>
        <v>0</v>
      </c>
      <c r="HD17" s="240"/>
      <c r="HE17" s="240"/>
      <c r="HF17" s="108">
        <f t="shared" si="69"/>
        <v>0</v>
      </c>
      <c r="HG17" s="240"/>
      <c r="HH17" s="240"/>
      <c r="HI17" s="108">
        <f t="shared" si="70"/>
        <v>0</v>
      </c>
      <c r="HJ17" s="240"/>
      <c r="HK17" s="240"/>
      <c r="HL17" s="108">
        <f t="shared" si="71"/>
        <v>0</v>
      </c>
      <c r="HM17" s="240"/>
      <c r="HN17" s="240"/>
      <c r="HO17" s="108">
        <f t="shared" si="72"/>
        <v>0</v>
      </c>
      <c r="HP17" s="240"/>
      <c r="HQ17" s="240"/>
      <c r="HR17" s="108">
        <f t="shared" si="73"/>
        <v>0</v>
      </c>
      <c r="HS17" s="240"/>
      <c r="HT17" s="240"/>
      <c r="HU17" s="108">
        <f t="shared" si="74"/>
        <v>0</v>
      </c>
      <c r="HV17" s="240"/>
      <c r="HW17" s="240"/>
      <c r="HX17" s="108">
        <f t="shared" si="75"/>
        <v>0</v>
      </c>
      <c r="HY17" s="240"/>
      <c r="HZ17" s="240"/>
      <c r="IA17" s="108">
        <f t="shared" si="76"/>
        <v>0</v>
      </c>
      <c r="IB17" s="240"/>
      <c r="IC17" s="240"/>
      <c r="ID17" s="108">
        <f t="shared" si="77"/>
        <v>0</v>
      </c>
      <c r="IE17" s="240"/>
      <c r="IF17" s="240"/>
      <c r="IG17" s="108">
        <f t="shared" si="78"/>
        <v>0</v>
      </c>
      <c r="IH17" s="240"/>
      <c r="II17" s="240"/>
      <c r="IJ17" s="108">
        <f t="shared" si="79"/>
        <v>0</v>
      </c>
      <c r="IK17" s="240"/>
      <c r="IL17" s="240"/>
      <c r="IM17" s="108">
        <f t="shared" si="80"/>
        <v>0</v>
      </c>
      <c r="IN17" s="240"/>
      <c r="IO17" s="240"/>
      <c r="IP17" s="108">
        <f t="shared" si="81"/>
        <v>0</v>
      </c>
      <c r="IQ17" s="240"/>
      <c r="IR17" s="240"/>
      <c r="IS17" s="108">
        <f t="shared" si="82"/>
        <v>0</v>
      </c>
      <c r="IT17" s="240"/>
      <c r="IU17" s="240"/>
      <c r="IV17" s="108">
        <f t="shared" si="83"/>
        <v>0</v>
      </c>
      <c r="IW17" s="240"/>
      <c r="IX17" s="240"/>
      <c r="IY17" s="108">
        <f t="shared" si="84"/>
        <v>0</v>
      </c>
      <c r="IZ17" s="240"/>
      <c r="JA17" s="240"/>
      <c r="JB17" s="108">
        <f t="shared" si="85"/>
        <v>0</v>
      </c>
      <c r="JC17" s="240"/>
      <c r="JD17" s="240"/>
      <c r="JE17" s="108">
        <f t="shared" si="86"/>
        <v>0</v>
      </c>
      <c r="JF17" s="240"/>
      <c r="JG17" s="240"/>
      <c r="JH17" s="108">
        <f t="shared" si="87"/>
        <v>0</v>
      </c>
      <c r="JI17" s="240"/>
      <c r="JJ17" s="240"/>
      <c r="JK17" s="108">
        <f t="shared" si="88"/>
        <v>0</v>
      </c>
      <c r="JL17" s="240"/>
      <c r="JM17" s="240"/>
      <c r="JN17" s="108">
        <f t="shared" si="89"/>
        <v>0</v>
      </c>
      <c r="JO17" s="240"/>
      <c r="JP17" s="240"/>
      <c r="JQ17" s="108">
        <f t="shared" si="90"/>
        <v>0</v>
      </c>
      <c r="JR17" s="240"/>
      <c r="JS17" s="240"/>
      <c r="JT17" s="108">
        <f t="shared" si="91"/>
        <v>0</v>
      </c>
      <c r="JU17" s="240"/>
      <c r="JV17" s="240"/>
      <c r="JW17" s="108">
        <f t="shared" si="92"/>
        <v>0</v>
      </c>
      <c r="JX17" s="240"/>
      <c r="JY17" s="240"/>
      <c r="JZ17" s="108">
        <f t="shared" si="93"/>
        <v>0</v>
      </c>
      <c r="KA17" s="240"/>
      <c r="KB17" s="240"/>
      <c r="KC17" s="108">
        <f t="shared" si="94"/>
        <v>0</v>
      </c>
      <c r="KD17" s="240"/>
      <c r="KE17" s="240"/>
      <c r="KF17" s="108">
        <f t="shared" si="95"/>
        <v>0</v>
      </c>
      <c r="KG17" s="240"/>
      <c r="KH17" s="240"/>
      <c r="KI17" s="108">
        <f t="shared" si="96"/>
        <v>0</v>
      </c>
      <c r="KJ17" s="240"/>
      <c r="KK17" s="240"/>
      <c r="KL17" s="108">
        <f t="shared" si="97"/>
        <v>0</v>
      </c>
      <c r="KM17" s="240"/>
      <c r="KN17" s="240"/>
      <c r="KO17" s="108">
        <f t="shared" si="98"/>
        <v>0</v>
      </c>
      <c r="KP17" s="240"/>
      <c r="KQ17" s="240"/>
      <c r="KR17" s="108">
        <f t="shared" si="99"/>
        <v>0</v>
      </c>
      <c r="KS17" s="153">
        <f t="shared" si="100"/>
        <v>0</v>
      </c>
    </row>
    <row r="18" spans="1:305" ht="20.100000000000001" customHeight="1" x14ac:dyDescent="0.2">
      <c r="A18" s="247" t="s">
        <v>38</v>
      </c>
      <c r="B18" s="112" t="s">
        <v>120</v>
      </c>
      <c r="C18" s="100">
        <v>12</v>
      </c>
      <c r="D18" s="101" t="s">
        <v>174</v>
      </c>
      <c r="E18" s="240"/>
      <c r="F18" s="240"/>
      <c r="G18" s="108">
        <f t="shared" si="0"/>
        <v>0</v>
      </c>
      <c r="H18" s="240"/>
      <c r="I18" s="240"/>
      <c r="J18" s="108">
        <f t="shared" si="1"/>
        <v>0</v>
      </c>
      <c r="K18" s="240"/>
      <c r="L18" s="240"/>
      <c r="M18" s="108">
        <f t="shared" si="2"/>
        <v>0</v>
      </c>
      <c r="N18" s="240"/>
      <c r="O18" s="240"/>
      <c r="P18" s="108">
        <f t="shared" si="3"/>
        <v>0</v>
      </c>
      <c r="Q18" s="240"/>
      <c r="R18" s="240"/>
      <c r="S18" s="108">
        <f t="shared" si="4"/>
        <v>0</v>
      </c>
      <c r="T18" s="240"/>
      <c r="U18" s="240"/>
      <c r="V18" s="108">
        <f t="shared" si="5"/>
        <v>0</v>
      </c>
      <c r="W18" s="240"/>
      <c r="X18" s="240"/>
      <c r="Y18" s="108">
        <f t="shared" si="6"/>
        <v>0</v>
      </c>
      <c r="Z18" s="240"/>
      <c r="AA18" s="240"/>
      <c r="AB18" s="108">
        <f t="shared" si="7"/>
        <v>0</v>
      </c>
      <c r="AC18" s="240"/>
      <c r="AD18" s="240"/>
      <c r="AE18" s="108">
        <f t="shared" si="8"/>
        <v>0</v>
      </c>
      <c r="AF18" s="240"/>
      <c r="AG18" s="240"/>
      <c r="AH18" s="108">
        <f t="shared" si="9"/>
        <v>0</v>
      </c>
      <c r="AI18" s="240"/>
      <c r="AJ18" s="240"/>
      <c r="AK18" s="108">
        <f t="shared" si="10"/>
        <v>0</v>
      </c>
      <c r="AL18" s="240"/>
      <c r="AM18" s="240"/>
      <c r="AN18" s="108">
        <f t="shared" si="11"/>
        <v>0</v>
      </c>
      <c r="AO18" s="240"/>
      <c r="AP18" s="240"/>
      <c r="AQ18" s="108">
        <f t="shared" si="12"/>
        <v>0</v>
      </c>
      <c r="AR18" s="240"/>
      <c r="AS18" s="240"/>
      <c r="AT18" s="108">
        <f t="shared" si="13"/>
        <v>0</v>
      </c>
      <c r="AU18" s="240"/>
      <c r="AV18" s="240"/>
      <c r="AW18" s="108">
        <f t="shared" si="14"/>
        <v>0</v>
      </c>
      <c r="AX18" s="240"/>
      <c r="AY18" s="240"/>
      <c r="AZ18" s="108">
        <f t="shared" si="15"/>
        <v>0</v>
      </c>
      <c r="BA18" s="240"/>
      <c r="BB18" s="240"/>
      <c r="BC18" s="108">
        <f t="shared" si="16"/>
        <v>0</v>
      </c>
      <c r="BD18" s="240"/>
      <c r="BE18" s="240"/>
      <c r="BF18" s="108">
        <f t="shared" si="17"/>
        <v>0</v>
      </c>
      <c r="BG18" s="240"/>
      <c r="BH18" s="240"/>
      <c r="BI18" s="108">
        <f t="shared" si="18"/>
        <v>0</v>
      </c>
      <c r="BJ18" s="240"/>
      <c r="BK18" s="240"/>
      <c r="BL18" s="108">
        <f t="shared" si="19"/>
        <v>0</v>
      </c>
      <c r="BM18" s="240"/>
      <c r="BN18" s="240"/>
      <c r="BO18" s="108">
        <f t="shared" si="20"/>
        <v>0</v>
      </c>
      <c r="BP18" s="240"/>
      <c r="BQ18" s="240"/>
      <c r="BR18" s="108">
        <f t="shared" si="21"/>
        <v>0</v>
      </c>
      <c r="BS18" s="240"/>
      <c r="BT18" s="240"/>
      <c r="BU18" s="108">
        <f t="shared" si="22"/>
        <v>0</v>
      </c>
      <c r="BV18" s="240"/>
      <c r="BW18" s="240"/>
      <c r="BX18" s="108">
        <f t="shared" si="23"/>
        <v>0</v>
      </c>
      <c r="BY18" s="240"/>
      <c r="BZ18" s="240"/>
      <c r="CA18" s="108">
        <f t="shared" si="24"/>
        <v>0</v>
      </c>
      <c r="CB18" s="240"/>
      <c r="CC18" s="240"/>
      <c r="CD18" s="108">
        <f t="shared" si="25"/>
        <v>0</v>
      </c>
      <c r="CE18" s="240"/>
      <c r="CF18" s="240"/>
      <c r="CG18" s="108">
        <f t="shared" si="26"/>
        <v>0</v>
      </c>
      <c r="CH18" s="240"/>
      <c r="CI18" s="240"/>
      <c r="CJ18" s="108">
        <f t="shared" si="27"/>
        <v>0</v>
      </c>
      <c r="CK18" s="240"/>
      <c r="CL18" s="240"/>
      <c r="CM18" s="108">
        <f t="shared" si="28"/>
        <v>0</v>
      </c>
      <c r="CN18" s="240"/>
      <c r="CO18" s="240"/>
      <c r="CP18" s="108">
        <f t="shared" si="29"/>
        <v>0</v>
      </c>
      <c r="CQ18" s="240"/>
      <c r="CR18" s="240"/>
      <c r="CS18" s="108">
        <f t="shared" si="30"/>
        <v>0</v>
      </c>
      <c r="CT18" s="240"/>
      <c r="CU18" s="240"/>
      <c r="CV18" s="108">
        <f t="shared" si="31"/>
        <v>0</v>
      </c>
      <c r="CW18" s="240"/>
      <c r="CX18" s="240"/>
      <c r="CY18" s="108">
        <f t="shared" si="32"/>
        <v>0</v>
      </c>
      <c r="CZ18" s="240"/>
      <c r="DA18" s="240"/>
      <c r="DB18" s="108">
        <f t="shared" si="33"/>
        <v>0</v>
      </c>
      <c r="DC18" s="240"/>
      <c r="DD18" s="240"/>
      <c r="DE18" s="108">
        <f t="shared" si="34"/>
        <v>0</v>
      </c>
      <c r="DF18" s="240"/>
      <c r="DG18" s="240"/>
      <c r="DH18" s="108">
        <f t="shared" si="35"/>
        <v>0</v>
      </c>
      <c r="DI18" s="240"/>
      <c r="DJ18" s="240"/>
      <c r="DK18" s="108">
        <f t="shared" si="36"/>
        <v>0</v>
      </c>
      <c r="DL18" s="240"/>
      <c r="DM18" s="240"/>
      <c r="DN18" s="108">
        <f t="shared" si="37"/>
        <v>0</v>
      </c>
      <c r="DO18" s="240"/>
      <c r="DP18" s="240"/>
      <c r="DQ18" s="108">
        <f t="shared" si="38"/>
        <v>0</v>
      </c>
      <c r="DR18" s="240"/>
      <c r="DS18" s="240"/>
      <c r="DT18" s="108">
        <f t="shared" si="39"/>
        <v>0</v>
      </c>
      <c r="DU18" s="240"/>
      <c r="DV18" s="240"/>
      <c r="DW18" s="108">
        <f t="shared" si="40"/>
        <v>0</v>
      </c>
      <c r="DX18" s="240"/>
      <c r="DY18" s="240"/>
      <c r="DZ18" s="108">
        <f t="shared" si="41"/>
        <v>0</v>
      </c>
      <c r="EA18" s="240"/>
      <c r="EB18" s="240"/>
      <c r="EC18" s="108">
        <f t="shared" si="42"/>
        <v>0</v>
      </c>
      <c r="ED18" s="240"/>
      <c r="EE18" s="240"/>
      <c r="EF18" s="108">
        <f t="shared" si="43"/>
        <v>0</v>
      </c>
      <c r="EG18" s="240"/>
      <c r="EH18" s="240"/>
      <c r="EI18" s="108">
        <f t="shared" si="44"/>
        <v>0</v>
      </c>
      <c r="EJ18" s="240"/>
      <c r="EK18" s="240"/>
      <c r="EL18" s="108">
        <f t="shared" si="45"/>
        <v>0</v>
      </c>
      <c r="EM18" s="240"/>
      <c r="EN18" s="240"/>
      <c r="EO18" s="108">
        <f t="shared" si="46"/>
        <v>0</v>
      </c>
      <c r="EP18" s="240"/>
      <c r="EQ18" s="240"/>
      <c r="ER18" s="108">
        <f t="shared" si="47"/>
        <v>0</v>
      </c>
      <c r="ES18" s="240"/>
      <c r="ET18" s="240"/>
      <c r="EU18" s="108">
        <f t="shared" si="48"/>
        <v>0</v>
      </c>
      <c r="EV18" s="240"/>
      <c r="EW18" s="240"/>
      <c r="EX18" s="108">
        <f t="shared" si="49"/>
        <v>0</v>
      </c>
      <c r="EY18" s="240"/>
      <c r="EZ18" s="240"/>
      <c r="FA18" s="108">
        <f t="shared" si="50"/>
        <v>0</v>
      </c>
      <c r="FB18" s="240"/>
      <c r="FC18" s="240"/>
      <c r="FD18" s="108">
        <f t="shared" si="51"/>
        <v>0</v>
      </c>
      <c r="FE18" s="240"/>
      <c r="FF18" s="240"/>
      <c r="FG18" s="108">
        <f t="shared" si="52"/>
        <v>0</v>
      </c>
      <c r="FH18" s="240"/>
      <c r="FI18" s="240"/>
      <c r="FJ18" s="108">
        <f t="shared" si="53"/>
        <v>0</v>
      </c>
      <c r="FK18" s="240"/>
      <c r="FL18" s="240"/>
      <c r="FM18" s="108">
        <f t="shared" si="54"/>
        <v>0</v>
      </c>
      <c r="FN18" s="240"/>
      <c r="FO18" s="240"/>
      <c r="FP18" s="108">
        <f t="shared" si="55"/>
        <v>0</v>
      </c>
      <c r="FQ18" s="240"/>
      <c r="FR18" s="240"/>
      <c r="FS18" s="108">
        <f t="shared" si="56"/>
        <v>0</v>
      </c>
      <c r="FT18" s="240"/>
      <c r="FU18" s="240"/>
      <c r="FV18" s="108">
        <f t="shared" si="57"/>
        <v>0</v>
      </c>
      <c r="FW18" s="240"/>
      <c r="FX18" s="240"/>
      <c r="FY18" s="108">
        <f t="shared" si="58"/>
        <v>0</v>
      </c>
      <c r="FZ18" s="240"/>
      <c r="GA18" s="240"/>
      <c r="GB18" s="108">
        <f t="shared" si="59"/>
        <v>0</v>
      </c>
      <c r="GC18" s="240"/>
      <c r="GD18" s="240"/>
      <c r="GE18" s="108">
        <f t="shared" si="60"/>
        <v>0</v>
      </c>
      <c r="GF18" s="240"/>
      <c r="GG18" s="240"/>
      <c r="GH18" s="108">
        <f t="shared" si="61"/>
        <v>0</v>
      </c>
      <c r="GI18" s="240"/>
      <c r="GJ18" s="240"/>
      <c r="GK18" s="108">
        <f t="shared" si="62"/>
        <v>0</v>
      </c>
      <c r="GL18" s="240"/>
      <c r="GM18" s="240"/>
      <c r="GN18" s="108">
        <f t="shared" si="63"/>
        <v>0</v>
      </c>
      <c r="GO18" s="240"/>
      <c r="GP18" s="240"/>
      <c r="GQ18" s="108">
        <f t="shared" si="64"/>
        <v>0</v>
      </c>
      <c r="GR18" s="240"/>
      <c r="GS18" s="240"/>
      <c r="GT18" s="108">
        <f t="shared" si="65"/>
        <v>0</v>
      </c>
      <c r="GU18" s="240"/>
      <c r="GV18" s="240"/>
      <c r="GW18" s="108">
        <f t="shared" si="66"/>
        <v>0</v>
      </c>
      <c r="GX18" s="240"/>
      <c r="GY18" s="240"/>
      <c r="GZ18" s="108">
        <f t="shared" si="67"/>
        <v>0</v>
      </c>
      <c r="HA18" s="240"/>
      <c r="HB18" s="240"/>
      <c r="HC18" s="108">
        <f t="shared" si="68"/>
        <v>0</v>
      </c>
      <c r="HD18" s="240"/>
      <c r="HE18" s="240"/>
      <c r="HF18" s="108">
        <f t="shared" si="69"/>
        <v>0</v>
      </c>
      <c r="HG18" s="240"/>
      <c r="HH18" s="240"/>
      <c r="HI18" s="108">
        <f t="shared" si="70"/>
        <v>0</v>
      </c>
      <c r="HJ18" s="240"/>
      <c r="HK18" s="240"/>
      <c r="HL18" s="108">
        <f t="shared" si="71"/>
        <v>0</v>
      </c>
      <c r="HM18" s="240"/>
      <c r="HN18" s="240"/>
      <c r="HO18" s="108">
        <f t="shared" si="72"/>
        <v>0</v>
      </c>
      <c r="HP18" s="240"/>
      <c r="HQ18" s="240"/>
      <c r="HR18" s="108">
        <f t="shared" si="73"/>
        <v>0</v>
      </c>
      <c r="HS18" s="240"/>
      <c r="HT18" s="240"/>
      <c r="HU18" s="108">
        <f t="shared" si="74"/>
        <v>0</v>
      </c>
      <c r="HV18" s="240"/>
      <c r="HW18" s="240"/>
      <c r="HX18" s="108">
        <f t="shared" si="75"/>
        <v>0</v>
      </c>
      <c r="HY18" s="240"/>
      <c r="HZ18" s="240"/>
      <c r="IA18" s="108">
        <f t="shared" si="76"/>
        <v>0</v>
      </c>
      <c r="IB18" s="240"/>
      <c r="IC18" s="240"/>
      <c r="ID18" s="108">
        <f t="shared" si="77"/>
        <v>0</v>
      </c>
      <c r="IE18" s="240"/>
      <c r="IF18" s="240"/>
      <c r="IG18" s="108">
        <f t="shared" si="78"/>
        <v>0</v>
      </c>
      <c r="IH18" s="240"/>
      <c r="II18" s="240"/>
      <c r="IJ18" s="108">
        <f t="shared" si="79"/>
        <v>0</v>
      </c>
      <c r="IK18" s="240"/>
      <c r="IL18" s="240"/>
      <c r="IM18" s="108">
        <f t="shared" si="80"/>
        <v>0</v>
      </c>
      <c r="IN18" s="240"/>
      <c r="IO18" s="240"/>
      <c r="IP18" s="108">
        <f t="shared" si="81"/>
        <v>0</v>
      </c>
      <c r="IQ18" s="240"/>
      <c r="IR18" s="240"/>
      <c r="IS18" s="108">
        <f t="shared" si="82"/>
        <v>0</v>
      </c>
      <c r="IT18" s="240"/>
      <c r="IU18" s="240"/>
      <c r="IV18" s="108">
        <f t="shared" si="83"/>
        <v>0</v>
      </c>
      <c r="IW18" s="240"/>
      <c r="IX18" s="240"/>
      <c r="IY18" s="108">
        <f t="shared" si="84"/>
        <v>0</v>
      </c>
      <c r="IZ18" s="240"/>
      <c r="JA18" s="240"/>
      <c r="JB18" s="108">
        <f t="shared" si="85"/>
        <v>0</v>
      </c>
      <c r="JC18" s="240"/>
      <c r="JD18" s="240"/>
      <c r="JE18" s="108">
        <f t="shared" si="86"/>
        <v>0</v>
      </c>
      <c r="JF18" s="240"/>
      <c r="JG18" s="240"/>
      <c r="JH18" s="108">
        <f t="shared" si="87"/>
        <v>0</v>
      </c>
      <c r="JI18" s="240"/>
      <c r="JJ18" s="240"/>
      <c r="JK18" s="108">
        <f t="shared" si="88"/>
        <v>0</v>
      </c>
      <c r="JL18" s="240"/>
      <c r="JM18" s="240"/>
      <c r="JN18" s="108">
        <f t="shared" si="89"/>
        <v>0</v>
      </c>
      <c r="JO18" s="240"/>
      <c r="JP18" s="240"/>
      <c r="JQ18" s="108">
        <f t="shared" si="90"/>
        <v>0</v>
      </c>
      <c r="JR18" s="240"/>
      <c r="JS18" s="240"/>
      <c r="JT18" s="108">
        <f t="shared" si="91"/>
        <v>0</v>
      </c>
      <c r="JU18" s="240"/>
      <c r="JV18" s="240"/>
      <c r="JW18" s="108">
        <f t="shared" si="92"/>
        <v>0</v>
      </c>
      <c r="JX18" s="240"/>
      <c r="JY18" s="240"/>
      <c r="JZ18" s="108">
        <f t="shared" si="93"/>
        <v>0</v>
      </c>
      <c r="KA18" s="240"/>
      <c r="KB18" s="240"/>
      <c r="KC18" s="108">
        <f t="shared" si="94"/>
        <v>0</v>
      </c>
      <c r="KD18" s="240"/>
      <c r="KE18" s="240"/>
      <c r="KF18" s="108">
        <f t="shared" si="95"/>
        <v>0</v>
      </c>
      <c r="KG18" s="240"/>
      <c r="KH18" s="240"/>
      <c r="KI18" s="108">
        <f t="shared" si="96"/>
        <v>0</v>
      </c>
      <c r="KJ18" s="240"/>
      <c r="KK18" s="240"/>
      <c r="KL18" s="108">
        <f t="shared" si="97"/>
        <v>0</v>
      </c>
      <c r="KM18" s="240"/>
      <c r="KN18" s="240"/>
      <c r="KO18" s="108">
        <f t="shared" si="98"/>
        <v>0</v>
      </c>
      <c r="KP18" s="240"/>
      <c r="KQ18" s="240"/>
      <c r="KR18" s="108">
        <f t="shared" si="99"/>
        <v>0</v>
      </c>
      <c r="KS18" s="153">
        <f t="shared" si="100"/>
        <v>0</v>
      </c>
    </row>
    <row r="19" spans="1:305" ht="20.100000000000001" customHeight="1" x14ac:dyDescent="0.2">
      <c r="A19" s="247"/>
      <c r="B19" s="112" t="s">
        <v>122</v>
      </c>
      <c r="C19" s="100">
        <v>12</v>
      </c>
      <c r="D19" s="101" t="s">
        <v>175</v>
      </c>
      <c r="E19" s="240"/>
      <c r="F19" s="240"/>
      <c r="G19" s="108">
        <f t="shared" si="0"/>
        <v>0</v>
      </c>
      <c r="H19" s="240"/>
      <c r="I19" s="240"/>
      <c r="J19" s="108">
        <f t="shared" si="1"/>
        <v>0</v>
      </c>
      <c r="K19" s="240"/>
      <c r="L19" s="240"/>
      <c r="M19" s="108">
        <f t="shared" si="2"/>
        <v>0</v>
      </c>
      <c r="N19" s="240"/>
      <c r="O19" s="240"/>
      <c r="P19" s="108">
        <f t="shared" si="3"/>
        <v>0</v>
      </c>
      <c r="Q19" s="240"/>
      <c r="R19" s="240"/>
      <c r="S19" s="108">
        <f t="shared" si="4"/>
        <v>0</v>
      </c>
      <c r="T19" s="240"/>
      <c r="U19" s="240"/>
      <c r="V19" s="108">
        <f t="shared" si="5"/>
        <v>0</v>
      </c>
      <c r="W19" s="240"/>
      <c r="X19" s="240"/>
      <c r="Y19" s="108">
        <f t="shared" si="6"/>
        <v>0</v>
      </c>
      <c r="Z19" s="240"/>
      <c r="AA19" s="240"/>
      <c r="AB19" s="108">
        <f t="shared" si="7"/>
        <v>0</v>
      </c>
      <c r="AC19" s="240"/>
      <c r="AD19" s="240"/>
      <c r="AE19" s="108">
        <f t="shared" si="8"/>
        <v>0</v>
      </c>
      <c r="AF19" s="240"/>
      <c r="AG19" s="240"/>
      <c r="AH19" s="108">
        <f t="shared" si="9"/>
        <v>0</v>
      </c>
      <c r="AI19" s="240"/>
      <c r="AJ19" s="240"/>
      <c r="AK19" s="108">
        <f t="shared" si="10"/>
        <v>0</v>
      </c>
      <c r="AL19" s="240"/>
      <c r="AM19" s="240"/>
      <c r="AN19" s="108">
        <f t="shared" si="11"/>
        <v>0</v>
      </c>
      <c r="AO19" s="240"/>
      <c r="AP19" s="240"/>
      <c r="AQ19" s="108">
        <f t="shared" si="12"/>
        <v>0</v>
      </c>
      <c r="AR19" s="240"/>
      <c r="AS19" s="240"/>
      <c r="AT19" s="108">
        <f t="shared" si="13"/>
        <v>0</v>
      </c>
      <c r="AU19" s="240"/>
      <c r="AV19" s="240"/>
      <c r="AW19" s="108">
        <f t="shared" si="14"/>
        <v>0</v>
      </c>
      <c r="AX19" s="240"/>
      <c r="AY19" s="240"/>
      <c r="AZ19" s="108">
        <f t="shared" si="15"/>
        <v>0</v>
      </c>
      <c r="BA19" s="240"/>
      <c r="BB19" s="240"/>
      <c r="BC19" s="108">
        <f t="shared" si="16"/>
        <v>0</v>
      </c>
      <c r="BD19" s="240"/>
      <c r="BE19" s="240"/>
      <c r="BF19" s="108">
        <f t="shared" si="17"/>
        <v>0</v>
      </c>
      <c r="BG19" s="240"/>
      <c r="BH19" s="240"/>
      <c r="BI19" s="108">
        <f t="shared" si="18"/>
        <v>0</v>
      </c>
      <c r="BJ19" s="240"/>
      <c r="BK19" s="240"/>
      <c r="BL19" s="108">
        <f t="shared" si="19"/>
        <v>0</v>
      </c>
      <c r="BM19" s="240"/>
      <c r="BN19" s="240"/>
      <c r="BO19" s="108">
        <f t="shared" si="20"/>
        <v>0</v>
      </c>
      <c r="BP19" s="240"/>
      <c r="BQ19" s="240"/>
      <c r="BR19" s="108">
        <f t="shared" si="21"/>
        <v>0</v>
      </c>
      <c r="BS19" s="240"/>
      <c r="BT19" s="240"/>
      <c r="BU19" s="108">
        <f t="shared" si="22"/>
        <v>0</v>
      </c>
      <c r="BV19" s="240"/>
      <c r="BW19" s="240"/>
      <c r="BX19" s="108">
        <f t="shared" si="23"/>
        <v>0</v>
      </c>
      <c r="BY19" s="240"/>
      <c r="BZ19" s="240"/>
      <c r="CA19" s="108">
        <f t="shared" si="24"/>
        <v>0</v>
      </c>
      <c r="CB19" s="240"/>
      <c r="CC19" s="240"/>
      <c r="CD19" s="108">
        <f t="shared" si="25"/>
        <v>0</v>
      </c>
      <c r="CE19" s="240"/>
      <c r="CF19" s="240"/>
      <c r="CG19" s="108">
        <f t="shared" si="26"/>
        <v>0</v>
      </c>
      <c r="CH19" s="240"/>
      <c r="CI19" s="240"/>
      <c r="CJ19" s="108">
        <f t="shared" si="27"/>
        <v>0</v>
      </c>
      <c r="CK19" s="240"/>
      <c r="CL19" s="240"/>
      <c r="CM19" s="108">
        <f t="shared" si="28"/>
        <v>0</v>
      </c>
      <c r="CN19" s="240"/>
      <c r="CO19" s="240"/>
      <c r="CP19" s="108">
        <f t="shared" si="29"/>
        <v>0</v>
      </c>
      <c r="CQ19" s="240"/>
      <c r="CR19" s="240"/>
      <c r="CS19" s="108">
        <f t="shared" si="30"/>
        <v>0</v>
      </c>
      <c r="CT19" s="240"/>
      <c r="CU19" s="240"/>
      <c r="CV19" s="108">
        <f t="shared" si="31"/>
        <v>0</v>
      </c>
      <c r="CW19" s="240"/>
      <c r="CX19" s="240"/>
      <c r="CY19" s="108">
        <f t="shared" si="32"/>
        <v>0</v>
      </c>
      <c r="CZ19" s="240"/>
      <c r="DA19" s="240"/>
      <c r="DB19" s="108">
        <f t="shared" si="33"/>
        <v>0</v>
      </c>
      <c r="DC19" s="240"/>
      <c r="DD19" s="240"/>
      <c r="DE19" s="108">
        <f t="shared" si="34"/>
        <v>0</v>
      </c>
      <c r="DF19" s="240"/>
      <c r="DG19" s="240"/>
      <c r="DH19" s="108">
        <f t="shared" si="35"/>
        <v>0</v>
      </c>
      <c r="DI19" s="240"/>
      <c r="DJ19" s="240"/>
      <c r="DK19" s="108">
        <f t="shared" si="36"/>
        <v>0</v>
      </c>
      <c r="DL19" s="240"/>
      <c r="DM19" s="240"/>
      <c r="DN19" s="108">
        <f t="shared" si="37"/>
        <v>0</v>
      </c>
      <c r="DO19" s="240"/>
      <c r="DP19" s="240"/>
      <c r="DQ19" s="108">
        <f t="shared" si="38"/>
        <v>0</v>
      </c>
      <c r="DR19" s="240"/>
      <c r="DS19" s="240"/>
      <c r="DT19" s="108">
        <f t="shared" si="39"/>
        <v>0</v>
      </c>
      <c r="DU19" s="240"/>
      <c r="DV19" s="240"/>
      <c r="DW19" s="108">
        <f t="shared" si="40"/>
        <v>0</v>
      </c>
      <c r="DX19" s="240"/>
      <c r="DY19" s="240"/>
      <c r="DZ19" s="108">
        <f t="shared" si="41"/>
        <v>0</v>
      </c>
      <c r="EA19" s="240"/>
      <c r="EB19" s="240"/>
      <c r="EC19" s="108">
        <f t="shared" si="42"/>
        <v>0</v>
      </c>
      <c r="ED19" s="240"/>
      <c r="EE19" s="240"/>
      <c r="EF19" s="108">
        <f t="shared" si="43"/>
        <v>0</v>
      </c>
      <c r="EG19" s="240"/>
      <c r="EH19" s="240"/>
      <c r="EI19" s="108">
        <f t="shared" si="44"/>
        <v>0</v>
      </c>
      <c r="EJ19" s="240"/>
      <c r="EK19" s="240"/>
      <c r="EL19" s="108">
        <f t="shared" si="45"/>
        <v>0</v>
      </c>
      <c r="EM19" s="240"/>
      <c r="EN19" s="240"/>
      <c r="EO19" s="108">
        <f t="shared" si="46"/>
        <v>0</v>
      </c>
      <c r="EP19" s="240"/>
      <c r="EQ19" s="240"/>
      <c r="ER19" s="108">
        <f t="shared" si="47"/>
        <v>0</v>
      </c>
      <c r="ES19" s="240"/>
      <c r="ET19" s="240"/>
      <c r="EU19" s="108">
        <f t="shared" si="48"/>
        <v>0</v>
      </c>
      <c r="EV19" s="240"/>
      <c r="EW19" s="240"/>
      <c r="EX19" s="108">
        <f t="shared" si="49"/>
        <v>0</v>
      </c>
      <c r="EY19" s="240"/>
      <c r="EZ19" s="240"/>
      <c r="FA19" s="108">
        <f t="shared" si="50"/>
        <v>0</v>
      </c>
      <c r="FB19" s="240"/>
      <c r="FC19" s="240"/>
      <c r="FD19" s="108">
        <f t="shared" si="51"/>
        <v>0</v>
      </c>
      <c r="FE19" s="240"/>
      <c r="FF19" s="240"/>
      <c r="FG19" s="108">
        <f t="shared" si="52"/>
        <v>0</v>
      </c>
      <c r="FH19" s="240"/>
      <c r="FI19" s="240"/>
      <c r="FJ19" s="108">
        <f t="shared" si="53"/>
        <v>0</v>
      </c>
      <c r="FK19" s="240"/>
      <c r="FL19" s="240"/>
      <c r="FM19" s="108">
        <f t="shared" si="54"/>
        <v>0</v>
      </c>
      <c r="FN19" s="240"/>
      <c r="FO19" s="240"/>
      <c r="FP19" s="108">
        <f t="shared" si="55"/>
        <v>0</v>
      </c>
      <c r="FQ19" s="240"/>
      <c r="FR19" s="240"/>
      <c r="FS19" s="108">
        <f t="shared" si="56"/>
        <v>0</v>
      </c>
      <c r="FT19" s="240"/>
      <c r="FU19" s="240"/>
      <c r="FV19" s="108">
        <f t="shared" si="57"/>
        <v>0</v>
      </c>
      <c r="FW19" s="240"/>
      <c r="FX19" s="240"/>
      <c r="FY19" s="108">
        <f t="shared" si="58"/>
        <v>0</v>
      </c>
      <c r="FZ19" s="240"/>
      <c r="GA19" s="240"/>
      <c r="GB19" s="108">
        <f t="shared" si="59"/>
        <v>0</v>
      </c>
      <c r="GC19" s="240"/>
      <c r="GD19" s="240"/>
      <c r="GE19" s="108">
        <f t="shared" si="60"/>
        <v>0</v>
      </c>
      <c r="GF19" s="240"/>
      <c r="GG19" s="240"/>
      <c r="GH19" s="108">
        <f t="shared" si="61"/>
        <v>0</v>
      </c>
      <c r="GI19" s="240"/>
      <c r="GJ19" s="240"/>
      <c r="GK19" s="108">
        <f t="shared" si="62"/>
        <v>0</v>
      </c>
      <c r="GL19" s="240"/>
      <c r="GM19" s="240"/>
      <c r="GN19" s="108">
        <f t="shared" si="63"/>
        <v>0</v>
      </c>
      <c r="GO19" s="240"/>
      <c r="GP19" s="240"/>
      <c r="GQ19" s="108">
        <f t="shared" si="64"/>
        <v>0</v>
      </c>
      <c r="GR19" s="240"/>
      <c r="GS19" s="240"/>
      <c r="GT19" s="108">
        <f t="shared" si="65"/>
        <v>0</v>
      </c>
      <c r="GU19" s="240"/>
      <c r="GV19" s="240"/>
      <c r="GW19" s="108">
        <f t="shared" si="66"/>
        <v>0</v>
      </c>
      <c r="GX19" s="240"/>
      <c r="GY19" s="240"/>
      <c r="GZ19" s="108">
        <f t="shared" si="67"/>
        <v>0</v>
      </c>
      <c r="HA19" s="240"/>
      <c r="HB19" s="240"/>
      <c r="HC19" s="108">
        <f t="shared" si="68"/>
        <v>0</v>
      </c>
      <c r="HD19" s="240"/>
      <c r="HE19" s="240"/>
      <c r="HF19" s="108">
        <f t="shared" si="69"/>
        <v>0</v>
      </c>
      <c r="HG19" s="240"/>
      <c r="HH19" s="240"/>
      <c r="HI19" s="108">
        <f t="shared" si="70"/>
        <v>0</v>
      </c>
      <c r="HJ19" s="240"/>
      <c r="HK19" s="240"/>
      <c r="HL19" s="108">
        <f t="shared" si="71"/>
        <v>0</v>
      </c>
      <c r="HM19" s="240"/>
      <c r="HN19" s="240"/>
      <c r="HO19" s="108">
        <f t="shared" si="72"/>
        <v>0</v>
      </c>
      <c r="HP19" s="240"/>
      <c r="HQ19" s="240"/>
      <c r="HR19" s="108">
        <f t="shared" si="73"/>
        <v>0</v>
      </c>
      <c r="HS19" s="240"/>
      <c r="HT19" s="240"/>
      <c r="HU19" s="108">
        <f t="shared" si="74"/>
        <v>0</v>
      </c>
      <c r="HV19" s="240"/>
      <c r="HW19" s="240"/>
      <c r="HX19" s="108">
        <f t="shared" si="75"/>
        <v>0</v>
      </c>
      <c r="HY19" s="240"/>
      <c r="HZ19" s="240"/>
      <c r="IA19" s="108">
        <f t="shared" si="76"/>
        <v>0</v>
      </c>
      <c r="IB19" s="240"/>
      <c r="IC19" s="240"/>
      <c r="ID19" s="108">
        <f t="shared" si="77"/>
        <v>0</v>
      </c>
      <c r="IE19" s="240"/>
      <c r="IF19" s="240"/>
      <c r="IG19" s="108">
        <f t="shared" si="78"/>
        <v>0</v>
      </c>
      <c r="IH19" s="240"/>
      <c r="II19" s="240"/>
      <c r="IJ19" s="108">
        <f t="shared" si="79"/>
        <v>0</v>
      </c>
      <c r="IK19" s="240"/>
      <c r="IL19" s="240"/>
      <c r="IM19" s="108">
        <f t="shared" si="80"/>
        <v>0</v>
      </c>
      <c r="IN19" s="240"/>
      <c r="IO19" s="240"/>
      <c r="IP19" s="108">
        <f t="shared" si="81"/>
        <v>0</v>
      </c>
      <c r="IQ19" s="240"/>
      <c r="IR19" s="240"/>
      <c r="IS19" s="108">
        <f t="shared" si="82"/>
        <v>0</v>
      </c>
      <c r="IT19" s="240"/>
      <c r="IU19" s="240"/>
      <c r="IV19" s="108">
        <f t="shared" si="83"/>
        <v>0</v>
      </c>
      <c r="IW19" s="240"/>
      <c r="IX19" s="240"/>
      <c r="IY19" s="108">
        <f t="shared" si="84"/>
        <v>0</v>
      </c>
      <c r="IZ19" s="240"/>
      <c r="JA19" s="240"/>
      <c r="JB19" s="108">
        <f t="shared" si="85"/>
        <v>0</v>
      </c>
      <c r="JC19" s="240"/>
      <c r="JD19" s="240"/>
      <c r="JE19" s="108">
        <f t="shared" si="86"/>
        <v>0</v>
      </c>
      <c r="JF19" s="240"/>
      <c r="JG19" s="240"/>
      <c r="JH19" s="108">
        <f t="shared" si="87"/>
        <v>0</v>
      </c>
      <c r="JI19" s="240"/>
      <c r="JJ19" s="240"/>
      <c r="JK19" s="108">
        <f t="shared" si="88"/>
        <v>0</v>
      </c>
      <c r="JL19" s="240"/>
      <c r="JM19" s="240"/>
      <c r="JN19" s="108">
        <f t="shared" si="89"/>
        <v>0</v>
      </c>
      <c r="JO19" s="240"/>
      <c r="JP19" s="240"/>
      <c r="JQ19" s="108">
        <f t="shared" si="90"/>
        <v>0</v>
      </c>
      <c r="JR19" s="240"/>
      <c r="JS19" s="240"/>
      <c r="JT19" s="108">
        <f t="shared" si="91"/>
        <v>0</v>
      </c>
      <c r="JU19" s="240"/>
      <c r="JV19" s="240"/>
      <c r="JW19" s="108">
        <f t="shared" si="92"/>
        <v>0</v>
      </c>
      <c r="JX19" s="240"/>
      <c r="JY19" s="240"/>
      <c r="JZ19" s="108">
        <f t="shared" si="93"/>
        <v>0</v>
      </c>
      <c r="KA19" s="240"/>
      <c r="KB19" s="240"/>
      <c r="KC19" s="108">
        <f t="shared" si="94"/>
        <v>0</v>
      </c>
      <c r="KD19" s="240"/>
      <c r="KE19" s="240"/>
      <c r="KF19" s="108">
        <f t="shared" si="95"/>
        <v>0</v>
      </c>
      <c r="KG19" s="240"/>
      <c r="KH19" s="240"/>
      <c r="KI19" s="108">
        <f t="shared" si="96"/>
        <v>0</v>
      </c>
      <c r="KJ19" s="240"/>
      <c r="KK19" s="240"/>
      <c r="KL19" s="108">
        <f t="shared" si="97"/>
        <v>0</v>
      </c>
      <c r="KM19" s="240"/>
      <c r="KN19" s="240"/>
      <c r="KO19" s="108">
        <f t="shared" si="98"/>
        <v>0</v>
      </c>
      <c r="KP19" s="240"/>
      <c r="KQ19" s="240"/>
      <c r="KR19" s="108">
        <f t="shared" si="99"/>
        <v>0</v>
      </c>
      <c r="KS19" s="153">
        <f t="shared" si="100"/>
        <v>0</v>
      </c>
    </row>
    <row r="20" spans="1:305" ht="20.100000000000001" customHeight="1" x14ac:dyDescent="0.2">
      <c r="A20" s="247"/>
      <c r="B20" s="112" t="s">
        <v>119</v>
      </c>
      <c r="C20" s="100">
        <v>12</v>
      </c>
      <c r="D20" s="101" t="s">
        <v>176</v>
      </c>
      <c r="E20" s="240"/>
      <c r="F20" s="240"/>
      <c r="G20" s="108">
        <f t="shared" si="0"/>
        <v>0</v>
      </c>
      <c r="H20" s="240"/>
      <c r="I20" s="240"/>
      <c r="J20" s="108">
        <f t="shared" si="1"/>
        <v>0</v>
      </c>
      <c r="K20" s="240"/>
      <c r="L20" s="240"/>
      <c r="M20" s="108">
        <f t="shared" si="2"/>
        <v>0</v>
      </c>
      <c r="N20" s="240"/>
      <c r="O20" s="240"/>
      <c r="P20" s="108">
        <f t="shared" si="3"/>
        <v>0</v>
      </c>
      <c r="Q20" s="240"/>
      <c r="R20" s="240"/>
      <c r="S20" s="108">
        <f t="shared" si="4"/>
        <v>0</v>
      </c>
      <c r="T20" s="240"/>
      <c r="U20" s="240"/>
      <c r="V20" s="108">
        <f t="shared" si="5"/>
        <v>0</v>
      </c>
      <c r="W20" s="240"/>
      <c r="X20" s="240"/>
      <c r="Y20" s="108">
        <f t="shared" si="6"/>
        <v>0</v>
      </c>
      <c r="Z20" s="240"/>
      <c r="AA20" s="240"/>
      <c r="AB20" s="108">
        <f t="shared" si="7"/>
        <v>0</v>
      </c>
      <c r="AC20" s="240"/>
      <c r="AD20" s="240"/>
      <c r="AE20" s="108">
        <f t="shared" si="8"/>
        <v>0</v>
      </c>
      <c r="AF20" s="240"/>
      <c r="AG20" s="240"/>
      <c r="AH20" s="108">
        <f t="shared" si="9"/>
        <v>0</v>
      </c>
      <c r="AI20" s="240"/>
      <c r="AJ20" s="240"/>
      <c r="AK20" s="108">
        <f t="shared" si="10"/>
        <v>0</v>
      </c>
      <c r="AL20" s="240"/>
      <c r="AM20" s="240"/>
      <c r="AN20" s="108">
        <f t="shared" si="11"/>
        <v>0</v>
      </c>
      <c r="AO20" s="240"/>
      <c r="AP20" s="240"/>
      <c r="AQ20" s="108">
        <f t="shared" si="12"/>
        <v>0</v>
      </c>
      <c r="AR20" s="240"/>
      <c r="AS20" s="240"/>
      <c r="AT20" s="108">
        <f t="shared" si="13"/>
        <v>0</v>
      </c>
      <c r="AU20" s="240"/>
      <c r="AV20" s="240"/>
      <c r="AW20" s="108">
        <f t="shared" si="14"/>
        <v>0</v>
      </c>
      <c r="AX20" s="240"/>
      <c r="AY20" s="240"/>
      <c r="AZ20" s="108">
        <f t="shared" si="15"/>
        <v>0</v>
      </c>
      <c r="BA20" s="240"/>
      <c r="BB20" s="240"/>
      <c r="BC20" s="108">
        <f t="shared" si="16"/>
        <v>0</v>
      </c>
      <c r="BD20" s="240"/>
      <c r="BE20" s="240"/>
      <c r="BF20" s="108">
        <f t="shared" si="17"/>
        <v>0</v>
      </c>
      <c r="BG20" s="240"/>
      <c r="BH20" s="240"/>
      <c r="BI20" s="108">
        <f t="shared" si="18"/>
        <v>0</v>
      </c>
      <c r="BJ20" s="240"/>
      <c r="BK20" s="240"/>
      <c r="BL20" s="108">
        <f t="shared" si="19"/>
        <v>0</v>
      </c>
      <c r="BM20" s="240"/>
      <c r="BN20" s="240"/>
      <c r="BO20" s="108">
        <f t="shared" si="20"/>
        <v>0</v>
      </c>
      <c r="BP20" s="240"/>
      <c r="BQ20" s="240"/>
      <c r="BR20" s="108">
        <f t="shared" si="21"/>
        <v>0</v>
      </c>
      <c r="BS20" s="240"/>
      <c r="BT20" s="240"/>
      <c r="BU20" s="108">
        <f t="shared" si="22"/>
        <v>0</v>
      </c>
      <c r="BV20" s="240"/>
      <c r="BW20" s="240"/>
      <c r="BX20" s="108">
        <f t="shared" si="23"/>
        <v>0</v>
      </c>
      <c r="BY20" s="240"/>
      <c r="BZ20" s="240"/>
      <c r="CA20" s="108">
        <f t="shared" si="24"/>
        <v>0</v>
      </c>
      <c r="CB20" s="240"/>
      <c r="CC20" s="240"/>
      <c r="CD20" s="108">
        <f t="shared" si="25"/>
        <v>0</v>
      </c>
      <c r="CE20" s="240"/>
      <c r="CF20" s="240"/>
      <c r="CG20" s="108">
        <f t="shared" si="26"/>
        <v>0</v>
      </c>
      <c r="CH20" s="240"/>
      <c r="CI20" s="240"/>
      <c r="CJ20" s="108">
        <f t="shared" si="27"/>
        <v>0</v>
      </c>
      <c r="CK20" s="240"/>
      <c r="CL20" s="240"/>
      <c r="CM20" s="108">
        <f t="shared" si="28"/>
        <v>0</v>
      </c>
      <c r="CN20" s="240"/>
      <c r="CO20" s="240"/>
      <c r="CP20" s="108">
        <f t="shared" si="29"/>
        <v>0</v>
      </c>
      <c r="CQ20" s="240"/>
      <c r="CR20" s="240"/>
      <c r="CS20" s="108">
        <f t="shared" si="30"/>
        <v>0</v>
      </c>
      <c r="CT20" s="240"/>
      <c r="CU20" s="240"/>
      <c r="CV20" s="108">
        <f t="shared" si="31"/>
        <v>0</v>
      </c>
      <c r="CW20" s="240"/>
      <c r="CX20" s="240"/>
      <c r="CY20" s="108">
        <f t="shared" si="32"/>
        <v>0</v>
      </c>
      <c r="CZ20" s="240"/>
      <c r="DA20" s="240"/>
      <c r="DB20" s="108">
        <f t="shared" si="33"/>
        <v>0</v>
      </c>
      <c r="DC20" s="240"/>
      <c r="DD20" s="240"/>
      <c r="DE20" s="108">
        <f t="shared" si="34"/>
        <v>0</v>
      </c>
      <c r="DF20" s="240"/>
      <c r="DG20" s="240"/>
      <c r="DH20" s="108">
        <f t="shared" si="35"/>
        <v>0</v>
      </c>
      <c r="DI20" s="240"/>
      <c r="DJ20" s="240"/>
      <c r="DK20" s="108">
        <f t="shared" si="36"/>
        <v>0</v>
      </c>
      <c r="DL20" s="240"/>
      <c r="DM20" s="240"/>
      <c r="DN20" s="108">
        <f t="shared" si="37"/>
        <v>0</v>
      </c>
      <c r="DO20" s="240"/>
      <c r="DP20" s="240"/>
      <c r="DQ20" s="108">
        <f t="shared" si="38"/>
        <v>0</v>
      </c>
      <c r="DR20" s="240"/>
      <c r="DS20" s="240"/>
      <c r="DT20" s="108">
        <f t="shared" si="39"/>
        <v>0</v>
      </c>
      <c r="DU20" s="240"/>
      <c r="DV20" s="240"/>
      <c r="DW20" s="108">
        <f t="shared" si="40"/>
        <v>0</v>
      </c>
      <c r="DX20" s="240"/>
      <c r="DY20" s="240"/>
      <c r="DZ20" s="108">
        <f t="shared" si="41"/>
        <v>0</v>
      </c>
      <c r="EA20" s="240"/>
      <c r="EB20" s="240"/>
      <c r="EC20" s="108">
        <f t="shared" si="42"/>
        <v>0</v>
      </c>
      <c r="ED20" s="240"/>
      <c r="EE20" s="240"/>
      <c r="EF20" s="108">
        <f t="shared" si="43"/>
        <v>0</v>
      </c>
      <c r="EG20" s="240"/>
      <c r="EH20" s="240"/>
      <c r="EI20" s="108">
        <f t="shared" si="44"/>
        <v>0</v>
      </c>
      <c r="EJ20" s="240"/>
      <c r="EK20" s="240"/>
      <c r="EL20" s="108">
        <f t="shared" si="45"/>
        <v>0</v>
      </c>
      <c r="EM20" s="240"/>
      <c r="EN20" s="240"/>
      <c r="EO20" s="108">
        <f t="shared" si="46"/>
        <v>0</v>
      </c>
      <c r="EP20" s="240"/>
      <c r="EQ20" s="240"/>
      <c r="ER20" s="108">
        <f t="shared" si="47"/>
        <v>0</v>
      </c>
      <c r="ES20" s="240"/>
      <c r="ET20" s="240"/>
      <c r="EU20" s="108">
        <f t="shared" si="48"/>
        <v>0</v>
      </c>
      <c r="EV20" s="240"/>
      <c r="EW20" s="240"/>
      <c r="EX20" s="108">
        <f t="shared" si="49"/>
        <v>0</v>
      </c>
      <c r="EY20" s="240"/>
      <c r="EZ20" s="240"/>
      <c r="FA20" s="108">
        <f t="shared" si="50"/>
        <v>0</v>
      </c>
      <c r="FB20" s="240"/>
      <c r="FC20" s="240"/>
      <c r="FD20" s="108">
        <f t="shared" si="51"/>
        <v>0</v>
      </c>
      <c r="FE20" s="240"/>
      <c r="FF20" s="240"/>
      <c r="FG20" s="108">
        <f t="shared" si="52"/>
        <v>0</v>
      </c>
      <c r="FH20" s="240"/>
      <c r="FI20" s="240"/>
      <c r="FJ20" s="108">
        <f t="shared" si="53"/>
        <v>0</v>
      </c>
      <c r="FK20" s="240"/>
      <c r="FL20" s="240"/>
      <c r="FM20" s="108">
        <f t="shared" si="54"/>
        <v>0</v>
      </c>
      <c r="FN20" s="240"/>
      <c r="FO20" s="240"/>
      <c r="FP20" s="108">
        <f t="shared" si="55"/>
        <v>0</v>
      </c>
      <c r="FQ20" s="240"/>
      <c r="FR20" s="240"/>
      <c r="FS20" s="108">
        <f t="shared" si="56"/>
        <v>0</v>
      </c>
      <c r="FT20" s="240"/>
      <c r="FU20" s="240"/>
      <c r="FV20" s="108">
        <f t="shared" si="57"/>
        <v>0</v>
      </c>
      <c r="FW20" s="240"/>
      <c r="FX20" s="240"/>
      <c r="FY20" s="108">
        <f t="shared" si="58"/>
        <v>0</v>
      </c>
      <c r="FZ20" s="240"/>
      <c r="GA20" s="240"/>
      <c r="GB20" s="108">
        <f t="shared" si="59"/>
        <v>0</v>
      </c>
      <c r="GC20" s="240"/>
      <c r="GD20" s="240"/>
      <c r="GE20" s="108">
        <f t="shared" si="60"/>
        <v>0</v>
      </c>
      <c r="GF20" s="240"/>
      <c r="GG20" s="240"/>
      <c r="GH20" s="108">
        <f t="shared" si="61"/>
        <v>0</v>
      </c>
      <c r="GI20" s="240"/>
      <c r="GJ20" s="240"/>
      <c r="GK20" s="108">
        <f t="shared" si="62"/>
        <v>0</v>
      </c>
      <c r="GL20" s="240"/>
      <c r="GM20" s="240"/>
      <c r="GN20" s="108">
        <f t="shared" si="63"/>
        <v>0</v>
      </c>
      <c r="GO20" s="240"/>
      <c r="GP20" s="240"/>
      <c r="GQ20" s="108">
        <f t="shared" si="64"/>
        <v>0</v>
      </c>
      <c r="GR20" s="240"/>
      <c r="GS20" s="240"/>
      <c r="GT20" s="108">
        <f t="shared" si="65"/>
        <v>0</v>
      </c>
      <c r="GU20" s="240"/>
      <c r="GV20" s="240"/>
      <c r="GW20" s="108">
        <f t="shared" si="66"/>
        <v>0</v>
      </c>
      <c r="GX20" s="240"/>
      <c r="GY20" s="240"/>
      <c r="GZ20" s="108">
        <f t="shared" si="67"/>
        <v>0</v>
      </c>
      <c r="HA20" s="240"/>
      <c r="HB20" s="240"/>
      <c r="HC20" s="108">
        <f t="shared" si="68"/>
        <v>0</v>
      </c>
      <c r="HD20" s="240"/>
      <c r="HE20" s="240"/>
      <c r="HF20" s="108">
        <f t="shared" si="69"/>
        <v>0</v>
      </c>
      <c r="HG20" s="240"/>
      <c r="HH20" s="240"/>
      <c r="HI20" s="108">
        <f t="shared" si="70"/>
        <v>0</v>
      </c>
      <c r="HJ20" s="240"/>
      <c r="HK20" s="240"/>
      <c r="HL20" s="108">
        <f t="shared" si="71"/>
        <v>0</v>
      </c>
      <c r="HM20" s="240"/>
      <c r="HN20" s="240"/>
      <c r="HO20" s="108">
        <f t="shared" si="72"/>
        <v>0</v>
      </c>
      <c r="HP20" s="240"/>
      <c r="HQ20" s="240"/>
      <c r="HR20" s="108">
        <f t="shared" si="73"/>
        <v>0</v>
      </c>
      <c r="HS20" s="240"/>
      <c r="HT20" s="240"/>
      <c r="HU20" s="108">
        <f t="shared" si="74"/>
        <v>0</v>
      </c>
      <c r="HV20" s="240"/>
      <c r="HW20" s="240"/>
      <c r="HX20" s="108">
        <f t="shared" si="75"/>
        <v>0</v>
      </c>
      <c r="HY20" s="240"/>
      <c r="HZ20" s="240"/>
      <c r="IA20" s="108">
        <f t="shared" si="76"/>
        <v>0</v>
      </c>
      <c r="IB20" s="240"/>
      <c r="IC20" s="240"/>
      <c r="ID20" s="108">
        <f t="shared" si="77"/>
        <v>0</v>
      </c>
      <c r="IE20" s="240"/>
      <c r="IF20" s="240"/>
      <c r="IG20" s="108">
        <f t="shared" si="78"/>
        <v>0</v>
      </c>
      <c r="IH20" s="240"/>
      <c r="II20" s="240"/>
      <c r="IJ20" s="108">
        <f t="shared" si="79"/>
        <v>0</v>
      </c>
      <c r="IK20" s="240"/>
      <c r="IL20" s="240"/>
      <c r="IM20" s="108">
        <f t="shared" si="80"/>
        <v>0</v>
      </c>
      <c r="IN20" s="240"/>
      <c r="IO20" s="240"/>
      <c r="IP20" s="108">
        <f t="shared" si="81"/>
        <v>0</v>
      </c>
      <c r="IQ20" s="240"/>
      <c r="IR20" s="240"/>
      <c r="IS20" s="108">
        <f t="shared" si="82"/>
        <v>0</v>
      </c>
      <c r="IT20" s="240"/>
      <c r="IU20" s="240"/>
      <c r="IV20" s="108">
        <f t="shared" si="83"/>
        <v>0</v>
      </c>
      <c r="IW20" s="240"/>
      <c r="IX20" s="240"/>
      <c r="IY20" s="108">
        <f t="shared" si="84"/>
        <v>0</v>
      </c>
      <c r="IZ20" s="240"/>
      <c r="JA20" s="240"/>
      <c r="JB20" s="108">
        <f t="shared" si="85"/>
        <v>0</v>
      </c>
      <c r="JC20" s="240"/>
      <c r="JD20" s="240"/>
      <c r="JE20" s="108">
        <f t="shared" si="86"/>
        <v>0</v>
      </c>
      <c r="JF20" s="240"/>
      <c r="JG20" s="240"/>
      <c r="JH20" s="108">
        <f t="shared" si="87"/>
        <v>0</v>
      </c>
      <c r="JI20" s="240"/>
      <c r="JJ20" s="240"/>
      <c r="JK20" s="108">
        <f t="shared" si="88"/>
        <v>0</v>
      </c>
      <c r="JL20" s="240"/>
      <c r="JM20" s="240"/>
      <c r="JN20" s="108">
        <f t="shared" si="89"/>
        <v>0</v>
      </c>
      <c r="JO20" s="240"/>
      <c r="JP20" s="240"/>
      <c r="JQ20" s="108">
        <f t="shared" si="90"/>
        <v>0</v>
      </c>
      <c r="JR20" s="240"/>
      <c r="JS20" s="240"/>
      <c r="JT20" s="108">
        <f t="shared" si="91"/>
        <v>0</v>
      </c>
      <c r="JU20" s="240"/>
      <c r="JV20" s="240"/>
      <c r="JW20" s="108">
        <f t="shared" si="92"/>
        <v>0</v>
      </c>
      <c r="JX20" s="240"/>
      <c r="JY20" s="240"/>
      <c r="JZ20" s="108">
        <f t="shared" si="93"/>
        <v>0</v>
      </c>
      <c r="KA20" s="240"/>
      <c r="KB20" s="240"/>
      <c r="KC20" s="108">
        <f t="shared" si="94"/>
        <v>0</v>
      </c>
      <c r="KD20" s="240"/>
      <c r="KE20" s="240"/>
      <c r="KF20" s="108">
        <f t="shared" si="95"/>
        <v>0</v>
      </c>
      <c r="KG20" s="240"/>
      <c r="KH20" s="240"/>
      <c r="KI20" s="108">
        <f t="shared" si="96"/>
        <v>0</v>
      </c>
      <c r="KJ20" s="240"/>
      <c r="KK20" s="240"/>
      <c r="KL20" s="108">
        <f t="shared" si="97"/>
        <v>0</v>
      </c>
      <c r="KM20" s="240"/>
      <c r="KN20" s="240"/>
      <c r="KO20" s="108">
        <f t="shared" si="98"/>
        <v>0</v>
      </c>
      <c r="KP20" s="240"/>
      <c r="KQ20" s="240"/>
      <c r="KR20" s="108">
        <f t="shared" si="99"/>
        <v>0</v>
      </c>
      <c r="KS20" s="153">
        <f t="shared" si="100"/>
        <v>0</v>
      </c>
    </row>
    <row r="21" spans="1:305" ht="20.100000000000001" customHeight="1" x14ac:dyDescent="0.2">
      <c r="A21" s="247"/>
      <c r="B21" s="112" t="s">
        <v>121</v>
      </c>
      <c r="C21" s="100">
        <v>14</v>
      </c>
      <c r="D21" s="101" t="s">
        <v>177</v>
      </c>
      <c r="E21" s="240"/>
      <c r="F21" s="240"/>
      <c r="G21" s="108">
        <f t="shared" si="0"/>
        <v>0</v>
      </c>
      <c r="H21" s="240"/>
      <c r="I21" s="240"/>
      <c r="J21" s="108">
        <f t="shared" si="1"/>
        <v>0</v>
      </c>
      <c r="K21" s="240"/>
      <c r="L21" s="240"/>
      <c r="M21" s="108">
        <f t="shared" si="2"/>
        <v>0</v>
      </c>
      <c r="N21" s="240"/>
      <c r="O21" s="240"/>
      <c r="P21" s="108">
        <f t="shared" si="3"/>
        <v>0</v>
      </c>
      <c r="Q21" s="240"/>
      <c r="R21" s="240"/>
      <c r="S21" s="108">
        <f t="shared" si="4"/>
        <v>0</v>
      </c>
      <c r="T21" s="240"/>
      <c r="U21" s="240"/>
      <c r="V21" s="108">
        <f t="shared" si="5"/>
        <v>0</v>
      </c>
      <c r="W21" s="240"/>
      <c r="X21" s="240"/>
      <c r="Y21" s="108">
        <f t="shared" si="6"/>
        <v>0</v>
      </c>
      <c r="Z21" s="240"/>
      <c r="AA21" s="240"/>
      <c r="AB21" s="108">
        <f t="shared" si="7"/>
        <v>0</v>
      </c>
      <c r="AC21" s="240"/>
      <c r="AD21" s="240"/>
      <c r="AE21" s="108">
        <f t="shared" si="8"/>
        <v>0</v>
      </c>
      <c r="AF21" s="240"/>
      <c r="AG21" s="240"/>
      <c r="AH21" s="108">
        <f t="shared" si="9"/>
        <v>0</v>
      </c>
      <c r="AI21" s="240"/>
      <c r="AJ21" s="240"/>
      <c r="AK21" s="108">
        <f t="shared" si="10"/>
        <v>0</v>
      </c>
      <c r="AL21" s="240"/>
      <c r="AM21" s="240"/>
      <c r="AN21" s="108">
        <f t="shared" si="11"/>
        <v>0</v>
      </c>
      <c r="AO21" s="240"/>
      <c r="AP21" s="240"/>
      <c r="AQ21" s="108">
        <f t="shared" si="12"/>
        <v>0</v>
      </c>
      <c r="AR21" s="240"/>
      <c r="AS21" s="240"/>
      <c r="AT21" s="108">
        <f t="shared" si="13"/>
        <v>0</v>
      </c>
      <c r="AU21" s="240"/>
      <c r="AV21" s="240"/>
      <c r="AW21" s="108">
        <f t="shared" si="14"/>
        <v>0</v>
      </c>
      <c r="AX21" s="240"/>
      <c r="AY21" s="240"/>
      <c r="AZ21" s="108">
        <f t="shared" si="15"/>
        <v>0</v>
      </c>
      <c r="BA21" s="240"/>
      <c r="BB21" s="240"/>
      <c r="BC21" s="108">
        <f t="shared" si="16"/>
        <v>0</v>
      </c>
      <c r="BD21" s="240"/>
      <c r="BE21" s="240"/>
      <c r="BF21" s="108">
        <f t="shared" si="17"/>
        <v>0</v>
      </c>
      <c r="BG21" s="240"/>
      <c r="BH21" s="240"/>
      <c r="BI21" s="108">
        <f t="shared" si="18"/>
        <v>0</v>
      </c>
      <c r="BJ21" s="240"/>
      <c r="BK21" s="240"/>
      <c r="BL21" s="108">
        <f t="shared" si="19"/>
        <v>0</v>
      </c>
      <c r="BM21" s="240"/>
      <c r="BN21" s="240"/>
      <c r="BO21" s="108">
        <f t="shared" si="20"/>
        <v>0</v>
      </c>
      <c r="BP21" s="240"/>
      <c r="BQ21" s="240"/>
      <c r="BR21" s="108">
        <f t="shared" si="21"/>
        <v>0</v>
      </c>
      <c r="BS21" s="240"/>
      <c r="BT21" s="240"/>
      <c r="BU21" s="108">
        <f t="shared" si="22"/>
        <v>0</v>
      </c>
      <c r="BV21" s="240"/>
      <c r="BW21" s="240"/>
      <c r="BX21" s="108">
        <f t="shared" si="23"/>
        <v>0</v>
      </c>
      <c r="BY21" s="240"/>
      <c r="BZ21" s="240"/>
      <c r="CA21" s="108">
        <f t="shared" si="24"/>
        <v>0</v>
      </c>
      <c r="CB21" s="240"/>
      <c r="CC21" s="240"/>
      <c r="CD21" s="108">
        <f t="shared" si="25"/>
        <v>0</v>
      </c>
      <c r="CE21" s="240"/>
      <c r="CF21" s="240"/>
      <c r="CG21" s="108">
        <f t="shared" si="26"/>
        <v>0</v>
      </c>
      <c r="CH21" s="240"/>
      <c r="CI21" s="240"/>
      <c r="CJ21" s="108">
        <f t="shared" si="27"/>
        <v>0</v>
      </c>
      <c r="CK21" s="240"/>
      <c r="CL21" s="240"/>
      <c r="CM21" s="108">
        <f t="shared" si="28"/>
        <v>0</v>
      </c>
      <c r="CN21" s="240"/>
      <c r="CO21" s="240"/>
      <c r="CP21" s="108">
        <f t="shared" si="29"/>
        <v>0</v>
      </c>
      <c r="CQ21" s="240"/>
      <c r="CR21" s="240"/>
      <c r="CS21" s="108">
        <f t="shared" si="30"/>
        <v>0</v>
      </c>
      <c r="CT21" s="240"/>
      <c r="CU21" s="240"/>
      <c r="CV21" s="108">
        <f t="shared" si="31"/>
        <v>0</v>
      </c>
      <c r="CW21" s="240"/>
      <c r="CX21" s="240"/>
      <c r="CY21" s="108">
        <f t="shared" si="32"/>
        <v>0</v>
      </c>
      <c r="CZ21" s="240"/>
      <c r="DA21" s="240"/>
      <c r="DB21" s="108">
        <f t="shared" si="33"/>
        <v>0</v>
      </c>
      <c r="DC21" s="240"/>
      <c r="DD21" s="240"/>
      <c r="DE21" s="108">
        <f t="shared" si="34"/>
        <v>0</v>
      </c>
      <c r="DF21" s="240"/>
      <c r="DG21" s="240"/>
      <c r="DH21" s="108">
        <f t="shared" si="35"/>
        <v>0</v>
      </c>
      <c r="DI21" s="240"/>
      <c r="DJ21" s="240"/>
      <c r="DK21" s="108">
        <f t="shared" si="36"/>
        <v>0</v>
      </c>
      <c r="DL21" s="240"/>
      <c r="DM21" s="240"/>
      <c r="DN21" s="108">
        <f t="shared" si="37"/>
        <v>0</v>
      </c>
      <c r="DO21" s="240"/>
      <c r="DP21" s="240"/>
      <c r="DQ21" s="108">
        <f t="shared" si="38"/>
        <v>0</v>
      </c>
      <c r="DR21" s="240"/>
      <c r="DS21" s="240"/>
      <c r="DT21" s="108">
        <f t="shared" si="39"/>
        <v>0</v>
      </c>
      <c r="DU21" s="240"/>
      <c r="DV21" s="240"/>
      <c r="DW21" s="108">
        <f t="shared" si="40"/>
        <v>0</v>
      </c>
      <c r="DX21" s="240"/>
      <c r="DY21" s="240"/>
      <c r="DZ21" s="108">
        <f t="shared" si="41"/>
        <v>0</v>
      </c>
      <c r="EA21" s="240"/>
      <c r="EB21" s="240"/>
      <c r="EC21" s="108">
        <f t="shared" si="42"/>
        <v>0</v>
      </c>
      <c r="ED21" s="240"/>
      <c r="EE21" s="240"/>
      <c r="EF21" s="108">
        <f t="shared" si="43"/>
        <v>0</v>
      </c>
      <c r="EG21" s="240"/>
      <c r="EH21" s="240"/>
      <c r="EI21" s="108">
        <f t="shared" si="44"/>
        <v>0</v>
      </c>
      <c r="EJ21" s="240"/>
      <c r="EK21" s="240"/>
      <c r="EL21" s="108">
        <f t="shared" si="45"/>
        <v>0</v>
      </c>
      <c r="EM21" s="240"/>
      <c r="EN21" s="240"/>
      <c r="EO21" s="108">
        <f t="shared" si="46"/>
        <v>0</v>
      </c>
      <c r="EP21" s="240"/>
      <c r="EQ21" s="240"/>
      <c r="ER21" s="108">
        <f t="shared" si="47"/>
        <v>0</v>
      </c>
      <c r="ES21" s="240"/>
      <c r="ET21" s="240"/>
      <c r="EU21" s="108">
        <f t="shared" si="48"/>
        <v>0</v>
      </c>
      <c r="EV21" s="240"/>
      <c r="EW21" s="240"/>
      <c r="EX21" s="108">
        <f t="shared" si="49"/>
        <v>0</v>
      </c>
      <c r="EY21" s="240"/>
      <c r="EZ21" s="240"/>
      <c r="FA21" s="108">
        <f t="shared" si="50"/>
        <v>0</v>
      </c>
      <c r="FB21" s="240"/>
      <c r="FC21" s="240"/>
      <c r="FD21" s="108">
        <f t="shared" si="51"/>
        <v>0</v>
      </c>
      <c r="FE21" s="240"/>
      <c r="FF21" s="240"/>
      <c r="FG21" s="108">
        <f t="shared" si="52"/>
        <v>0</v>
      </c>
      <c r="FH21" s="240"/>
      <c r="FI21" s="240"/>
      <c r="FJ21" s="108">
        <f t="shared" si="53"/>
        <v>0</v>
      </c>
      <c r="FK21" s="240"/>
      <c r="FL21" s="240"/>
      <c r="FM21" s="108">
        <f t="shared" si="54"/>
        <v>0</v>
      </c>
      <c r="FN21" s="240"/>
      <c r="FO21" s="240"/>
      <c r="FP21" s="108">
        <f t="shared" si="55"/>
        <v>0</v>
      </c>
      <c r="FQ21" s="240"/>
      <c r="FR21" s="240"/>
      <c r="FS21" s="108">
        <f t="shared" si="56"/>
        <v>0</v>
      </c>
      <c r="FT21" s="240"/>
      <c r="FU21" s="240"/>
      <c r="FV21" s="108">
        <f t="shared" si="57"/>
        <v>0</v>
      </c>
      <c r="FW21" s="240"/>
      <c r="FX21" s="240"/>
      <c r="FY21" s="108">
        <f t="shared" si="58"/>
        <v>0</v>
      </c>
      <c r="FZ21" s="240"/>
      <c r="GA21" s="240"/>
      <c r="GB21" s="108">
        <f t="shared" si="59"/>
        <v>0</v>
      </c>
      <c r="GC21" s="240"/>
      <c r="GD21" s="240"/>
      <c r="GE21" s="108">
        <f t="shared" si="60"/>
        <v>0</v>
      </c>
      <c r="GF21" s="240"/>
      <c r="GG21" s="240"/>
      <c r="GH21" s="108">
        <f t="shared" si="61"/>
        <v>0</v>
      </c>
      <c r="GI21" s="240"/>
      <c r="GJ21" s="240"/>
      <c r="GK21" s="108">
        <f t="shared" si="62"/>
        <v>0</v>
      </c>
      <c r="GL21" s="240"/>
      <c r="GM21" s="240"/>
      <c r="GN21" s="108">
        <f t="shared" si="63"/>
        <v>0</v>
      </c>
      <c r="GO21" s="240"/>
      <c r="GP21" s="240"/>
      <c r="GQ21" s="108">
        <f t="shared" si="64"/>
        <v>0</v>
      </c>
      <c r="GR21" s="240"/>
      <c r="GS21" s="240"/>
      <c r="GT21" s="108">
        <f t="shared" si="65"/>
        <v>0</v>
      </c>
      <c r="GU21" s="240"/>
      <c r="GV21" s="240"/>
      <c r="GW21" s="108">
        <f t="shared" si="66"/>
        <v>0</v>
      </c>
      <c r="GX21" s="240"/>
      <c r="GY21" s="240"/>
      <c r="GZ21" s="108">
        <f t="shared" si="67"/>
        <v>0</v>
      </c>
      <c r="HA21" s="240"/>
      <c r="HB21" s="240"/>
      <c r="HC21" s="108">
        <f t="shared" si="68"/>
        <v>0</v>
      </c>
      <c r="HD21" s="240"/>
      <c r="HE21" s="240"/>
      <c r="HF21" s="108">
        <f t="shared" si="69"/>
        <v>0</v>
      </c>
      <c r="HG21" s="240"/>
      <c r="HH21" s="240"/>
      <c r="HI21" s="108">
        <f t="shared" si="70"/>
        <v>0</v>
      </c>
      <c r="HJ21" s="240"/>
      <c r="HK21" s="240"/>
      <c r="HL21" s="108">
        <f t="shared" si="71"/>
        <v>0</v>
      </c>
      <c r="HM21" s="240"/>
      <c r="HN21" s="240"/>
      <c r="HO21" s="108">
        <f t="shared" si="72"/>
        <v>0</v>
      </c>
      <c r="HP21" s="240"/>
      <c r="HQ21" s="240"/>
      <c r="HR21" s="108">
        <f t="shared" si="73"/>
        <v>0</v>
      </c>
      <c r="HS21" s="240"/>
      <c r="HT21" s="240"/>
      <c r="HU21" s="108">
        <f t="shared" si="74"/>
        <v>0</v>
      </c>
      <c r="HV21" s="240"/>
      <c r="HW21" s="240"/>
      <c r="HX21" s="108">
        <f t="shared" si="75"/>
        <v>0</v>
      </c>
      <c r="HY21" s="240"/>
      <c r="HZ21" s="240"/>
      <c r="IA21" s="108">
        <f t="shared" si="76"/>
        <v>0</v>
      </c>
      <c r="IB21" s="240"/>
      <c r="IC21" s="240"/>
      <c r="ID21" s="108">
        <f t="shared" si="77"/>
        <v>0</v>
      </c>
      <c r="IE21" s="240"/>
      <c r="IF21" s="240"/>
      <c r="IG21" s="108">
        <f t="shared" si="78"/>
        <v>0</v>
      </c>
      <c r="IH21" s="240"/>
      <c r="II21" s="240"/>
      <c r="IJ21" s="108">
        <f t="shared" si="79"/>
        <v>0</v>
      </c>
      <c r="IK21" s="240"/>
      <c r="IL21" s="240"/>
      <c r="IM21" s="108">
        <f t="shared" si="80"/>
        <v>0</v>
      </c>
      <c r="IN21" s="240"/>
      <c r="IO21" s="240"/>
      <c r="IP21" s="108">
        <f t="shared" si="81"/>
        <v>0</v>
      </c>
      <c r="IQ21" s="240"/>
      <c r="IR21" s="240"/>
      <c r="IS21" s="108">
        <f t="shared" si="82"/>
        <v>0</v>
      </c>
      <c r="IT21" s="240"/>
      <c r="IU21" s="240"/>
      <c r="IV21" s="108">
        <f t="shared" si="83"/>
        <v>0</v>
      </c>
      <c r="IW21" s="240"/>
      <c r="IX21" s="240"/>
      <c r="IY21" s="108">
        <f t="shared" si="84"/>
        <v>0</v>
      </c>
      <c r="IZ21" s="240"/>
      <c r="JA21" s="240"/>
      <c r="JB21" s="108">
        <f t="shared" si="85"/>
        <v>0</v>
      </c>
      <c r="JC21" s="240"/>
      <c r="JD21" s="240"/>
      <c r="JE21" s="108">
        <f t="shared" si="86"/>
        <v>0</v>
      </c>
      <c r="JF21" s="240"/>
      <c r="JG21" s="240"/>
      <c r="JH21" s="108">
        <f t="shared" si="87"/>
        <v>0</v>
      </c>
      <c r="JI21" s="240"/>
      <c r="JJ21" s="240"/>
      <c r="JK21" s="108">
        <f t="shared" si="88"/>
        <v>0</v>
      </c>
      <c r="JL21" s="240"/>
      <c r="JM21" s="240"/>
      <c r="JN21" s="108">
        <f t="shared" si="89"/>
        <v>0</v>
      </c>
      <c r="JO21" s="240"/>
      <c r="JP21" s="240"/>
      <c r="JQ21" s="108">
        <f t="shared" si="90"/>
        <v>0</v>
      </c>
      <c r="JR21" s="240"/>
      <c r="JS21" s="240"/>
      <c r="JT21" s="108">
        <f t="shared" si="91"/>
        <v>0</v>
      </c>
      <c r="JU21" s="240"/>
      <c r="JV21" s="240"/>
      <c r="JW21" s="108">
        <f t="shared" si="92"/>
        <v>0</v>
      </c>
      <c r="JX21" s="240"/>
      <c r="JY21" s="240"/>
      <c r="JZ21" s="108">
        <f t="shared" si="93"/>
        <v>0</v>
      </c>
      <c r="KA21" s="240"/>
      <c r="KB21" s="240"/>
      <c r="KC21" s="108">
        <f t="shared" si="94"/>
        <v>0</v>
      </c>
      <c r="KD21" s="240"/>
      <c r="KE21" s="240"/>
      <c r="KF21" s="108">
        <f t="shared" si="95"/>
        <v>0</v>
      </c>
      <c r="KG21" s="240"/>
      <c r="KH21" s="240"/>
      <c r="KI21" s="108">
        <f t="shared" si="96"/>
        <v>0</v>
      </c>
      <c r="KJ21" s="240"/>
      <c r="KK21" s="240"/>
      <c r="KL21" s="108">
        <f t="shared" si="97"/>
        <v>0</v>
      </c>
      <c r="KM21" s="240"/>
      <c r="KN21" s="240"/>
      <c r="KO21" s="108">
        <f t="shared" si="98"/>
        <v>0</v>
      </c>
      <c r="KP21" s="240"/>
      <c r="KQ21" s="240"/>
      <c r="KR21" s="108">
        <f t="shared" si="99"/>
        <v>0</v>
      </c>
      <c r="KS21" s="153">
        <f t="shared" si="100"/>
        <v>0</v>
      </c>
    </row>
    <row r="22" spans="1:305" ht="20.100000000000001" customHeight="1" x14ac:dyDescent="0.2">
      <c r="A22" s="248" t="s">
        <v>42</v>
      </c>
      <c r="B22" s="112" t="s">
        <v>31</v>
      </c>
      <c r="C22" s="100">
        <v>5</v>
      </c>
      <c r="D22" s="101" t="s">
        <v>178</v>
      </c>
      <c r="E22" s="240"/>
      <c r="F22" s="240"/>
      <c r="G22" s="108">
        <f t="shared" si="0"/>
        <v>0</v>
      </c>
      <c r="H22" s="240"/>
      <c r="I22" s="240"/>
      <c r="J22" s="108">
        <f t="shared" si="1"/>
        <v>0</v>
      </c>
      <c r="K22" s="240"/>
      <c r="L22" s="240"/>
      <c r="M22" s="108">
        <f t="shared" si="2"/>
        <v>0</v>
      </c>
      <c r="N22" s="240"/>
      <c r="O22" s="240"/>
      <c r="P22" s="108">
        <f t="shared" si="3"/>
        <v>0</v>
      </c>
      <c r="Q22" s="240"/>
      <c r="R22" s="240"/>
      <c r="S22" s="108">
        <f t="shared" si="4"/>
        <v>0</v>
      </c>
      <c r="T22" s="240"/>
      <c r="U22" s="240"/>
      <c r="V22" s="108">
        <f t="shared" si="5"/>
        <v>0</v>
      </c>
      <c r="W22" s="240"/>
      <c r="X22" s="240"/>
      <c r="Y22" s="108">
        <f t="shared" si="6"/>
        <v>0</v>
      </c>
      <c r="Z22" s="240"/>
      <c r="AA22" s="240"/>
      <c r="AB22" s="108">
        <f t="shared" si="7"/>
        <v>0</v>
      </c>
      <c r="AC22" s="240"/>
      <c r="AD22" s="240"/>
      <c r="AE22" s="108">
        <f t="shared" si="8"/>
        <v>0</v>
      </c>
      <c r="AF22" s="240"/>
      <c r="AG22" s="240"/>
      <c r="AH22" s="108">
        <f t="shared" si="9"/>
        <v>0</v>
      </c>
      <c r="AI22" s="240"/>
      <c r="AJ22" s="240"/>
      <c r="AK22" s="108">
        <f t="shared" si="10"/>
        <v>0</v>
      </c>
      <c r="AL22" s="240"/>
      <c r="AM22" s="240"/>
      <c r="AN22" s="108">
        <f t="shared" si="11"/>
        <v>0</v>
      </c>
      <c r="AO22" s="240"/>
      <c r="AP22" s="240"/>
      <c r="AQ22" s="108">
        <f t="shared" si="12"/>
        <v>0</v>
      </c>
      <c r="AR22" s="240"/>
      <c r="AS22" s="240"/>
      <c r="AT22" s="108">
        <f t="shared" si="13"/>
        <v>0</v>
      </c>
      <c r="AU22" s="240"/>
      <c r="AV22" s="240"/>
      <c r="AW22" s="108">
        <f t="shared" si="14"/>
        <v>0</v>
      </c>
      <c r="AX22" s="240"/>
      <c r="AY22" s="240"/>
      <c r="AZ22" s="108">
        <f t="shared" si="15"/>
        <v>0</v>
      </c>
      <c r="BA22" s="240"/>
      <c r="BB22" s="240"/>
      <c r="BC22" s="108">
        <f t="shared" si="16"/>
        <v>0</v>
      </c>
      <c r="BD22" s="240"/>
      <c r="BE22" s="240"/>
      <c r="BF22" s="108">
        <f t="shared" si="17"/>
        <v>0</v>
      </c>
      <c r="BG22" s="240"/>
      <c r="BH22" s="240"/>
      <c r="BI22" s="108">
        <f t="shared" si="18"/>
        <v>0</v>
      </c>
      <c r="BJ22" s="240"/>
      <c r="BK22" s="240"/>
      <c r="BL22" s="108">
        <f t="shared" si="19"/>
        <v>0</v>
      </c>
      <c r="BM22" s="240"/>
      <c r="BN22" s="240"/>
      <c r="BO22" s="108">
        <f t="shared" si="20"/>
        <v>0</v>
      </c>
      <c r="BP22" s="240"/>
      <c r="BQ22" s="240"/>
      <c r="BR22" s="108">
        <f t="shared" si="21"/>
        <v>0</v>
      </c>
      <c r="BS22" s="240"/>
      <c r="BT22" s="240"/>
      <c r="BU22" s="108">
        <f t="shared" si="22"/>
        <v>0</v>
      </c>
      <c r="BV22" s="240"/>
      <c r="BW22" s="240"/>
      <c r="BX22" s="108">
        <f t="shared" si="23"/>
        <v>0</v>
      </c>
      <c r="BY22" s="240"/>
      <c r="BZ22" s="240"/>
      <c r="CA22" s="108">
        <f t="shared" si="24"/>
        <v>0</v>
      </c>
      <c r="CB22" s="240"/>
      <c r="CC22" s="240"/>
      <c r="CD22" s="108">
        <f t="shared" si="25"/>
        <v>0</v>
      </c>
      <c r="CE22" s="240"/>
      <c r="CF22" s="240"/>
      <c r="CG22" s="108">
        <f t="shared" si="26"/>
        <v>0</v>
      </c>
      <c r="CH22" s="240"/>
      <c r="CI22" s="240"/>
      <c r="CJ22" s="108">
        <f t="shared" si="27"/>
        <v>0</v>
      </c>
      <c r="CK22" s="240"/>
      <c r="CL22" s="240"/>
      <c r="CM22" s="108">
        <f t="shared" si="28"/>
        <v>0</v>
      </c>
      <c r="CN22" s="240"/>
      <c r="CO22" s="240"/>
      <c r="CP22" s="108">
        <f t="shared" si="29"/>
        <v>0</v>
      </c>
      <c r="CQ22" s="240"/>
      <c r="CR22" s="240"/>
      <c r="CS22" s="108">
        <f t="shared" si="30"/>
        <v>0</v>
      </c>
      <c r="CT22" s="240"/>
      <c r="CU22" s="240"/>
      <c r="CV22" s="108">
        <f t="shared" si="31"/>
        <v>0</v>
      </c>
      <c r="CW22" s="240"/>
      <c r="CX22" s="240"/>
      <c r="CY22" s="108">
        <f t="shared" si="32"/>
        <v>0</v>
      </c>
      <c r="CZ22" s="240"/>
      <c r="DA22" s="240"/>
      <c r="DB22" s="108">
        <f t="shared" si="33"/>
        <v>0</v>
      </c>
      <c r="DC22" s="240"/>
      <c r="DD22" s="240"/>
      <c r="DE22" s="108">
        <f t="shared" si="34"/>
        <v>0</v>
      </c>
      <c r="DF22" s="240"/>
      <c r="DG22" s="240"/>
      <c r="DH22" s="108">
        <f t="shared" si="35"/>
        <v>0</v>
      </c>
      <c r="DI22" s="240"/>
      <c r="DJ22" s="240"/>
      <c r="DK22" s="108">
        <f t="shared" si="36"/>
        <v>0</v>
      </c>
      <c r="DL22" s="240"/>
      <c r="DM22" s="240"/>
      <c r="DN22" s="108">
        <f t="shared" si="37"/>
        <v>0</v>
      </c>
      <c r="DO22" s="240"/>
      <c r="DP22" s="240"/>
      <c r="DQ22" s="108">
        <f t="shared" si="38"/>
        <v>0</v>
      </c>
      <c r="DR22" s="240"/>
      <c r="DS22" s="240"/>
      <c r="DT22" s="108">
        <f t="shared" si="39"/>
        <v>0</v>
      </c>
      <c r="DU22" s="240"/>
      <c r="DV22" s="240"/>
      <c r="DW22" s="108">
        <f t="shared" si="40"/>
        <v>0</v>
      </c>
      <c r="DX22" s="240"/>
      <c r="DY22" s="240"/>
      <c r="DZ22" s="108">
        <f t="shared" si="41"/>
        <v>0</v>
      </c>
      <c r="EA22" s="240"/>
      <c r="EB22" s="240"/>
      <c r="EC22" s="108">
        <f t="shared" si="42"/>
        <v>0</v>
      </c>
      <c r="ED22" s="240"/>
      <c r="EE22" s="240"/>
      <c r="EF22" s="108">
        <f t="shared" si="43"/>
        <v>0</v>
      </c>
      <c r="EG22" s="240"/>
      <c r="EH22" s="240"/>
      <c r="EI22" s="108">
        <f t="shared" si="44"/>
        <v>0</v>
      </c>
      <c r="EJ22" s="240"/>
      <c r="EK22" s="240"/>
      <c r="EL22" s="108">
        <f t="shared" si="45"/>
        <v>0</v>
      </c>
      <c r="EM22" s="240"/>
      <c r="EN22" s="240"/>
      <c r="EO22" s="108">
        <f t="shared" si="46"/>
        <v>0</v>
      </c>
      <c r="EP22" s="240"/>
      <c r="EQ22" s="240"/>
      <c r="ER22" s="108">
        <f t="shared" si="47"/>
        <v>0</v>
      </c>
      <c r="ES22" s="240"/>
      <c r="ET22" s="240"/>
      <c r="EU22" s="108">
        <f t="shared" si="48"/>
        <v>0</v>
      </c>
      <c r="EV22" s="240"/>
      <c r="EW22" s="240"/>
      <c r="EX22" s="108">
        <f t="shared" si="49"/>
        <v>0</v>
      </c>
      <c r="EY22" s="240"/>
      <c r="EZ22" s="240"/>
      <c r="FA22" s="108">
        <f t="shared" si="50"/>
        <v>0</v>
      </c>
      <c r="FB22" s="240"/>
      <c r="FC22" s="240"/>
      <c r="FD22" s="108">
        <f t="shared" si="51"/>
        <v>0</v>
      </c>
      <c r="FE22" s="240"/>
      <c r="FF22" s="240"/>
      <c r="FG22" s="108">
        <f t="shared" si="52"/>
        <v>0</v>
      </c>
      <c r="FH22" s="240"/>
      <c r="FI22" s="240"/>
      <c r="FJ22" s="108">
        <f t="shared" si="53"/>
        <v>0</v>
      </c>
      <c r="FK22" s="240"/>
      <c r="FL22" s="240"/>
      <c r="FM22" s="108">
        <f t="shared" si="54"/>
        <v>0</v>
      </c>
      <c r="FN22" s="240"/>
      <c r="FO22" s="240"/>
      <c r="FP22" s="108">
        <f t="shared" si="55"/>
        <v>0</v>
      </c>
      <c r="FQ22" s="240"/>
      <c r="FR22" s="240"/>
      <c r="FS22" s="108">
        <f t="shared" si="56"/>
        <v>0</v>
      </c>
      <c r="FT22" s="240"/>
      <c r="FU22" s="240"/>
      <c r="FV22" s="108">
        <f t="shared" si="57"/>
        <v>0</v>
      </c>
      <c r="FW22" s="240"/>
      <c r="FX22" s="240"/>
      <c r="FY22" s="108">
        <f t="shared" si="58"/>
        <v>0</v>
      </c>
      <c r="FZ22" s="240"/>
      <c r="GA22" s="240"/>
      <c r="GB22" s="108">
        <f t="shared" si="59"/>
        <v>0</v>
      </c>
      <c r="GC22" s="240"/>
      <c r="GD22" s="240"/>
      <c r="GE22" s="108">
        <f t="shared" si="60"/>
        <v>0</v>
      </c>
      <c r="GF22" s="240"/>
      <c r="GG22" s="240"/>
      <c r="GH22" s="108">
        <f t="shared" si="61"/>
        <v>0</v>
      </c>
      <c r="GI22" s="240"/>
      <c r="GJ22" s="240"/>
      <c r="GK22" s="108">
        <f t="shared" si="62"/>
        <v>0</v>
      </c>
      <c r="GL22" s="240"/>
      <c r="GM22" s="240"/>
      <c r="GN22" s="108">
        <f t="shared" si="63"/>
        <v>0</v>
      </c>
      <c r="GO22" s="240"/>
      <c r="GP22" s="240"/>
      <c r="GQ22" s="108">
        <f t="shared" si="64"/>
        <v>0</v>
      </c>
      <c r="GR22" s="240"/>
      <c r="GS22" s="240"/>
      <c r="GT22" s="108">
        <f t="shared" si="65"/>
        <v>0</v>
      </c>
      <c r="GU22" s="240"/>
      <c r="GV22" s="240"/>
      <c r="GW22" s="108">
        <f t="shared" si="66"/>
        <v>0</v>
      </c>
      <c r="GX22" s="240"/>
      <c r="GY22" s="240"/>
      <c r="GZ22" s="108">
        <f t="shared" si="67"/>
        <v>0</v>
      </c>
      <c r="HA22" s="240"/>
      <c r="HB22" s="240"/>
      <c r="HC22" s="108">
        <f t="shared" si="68"/>
        <v>0</v>
      </c>
      <c r="HD22" s="240"/>
      <c r="HE22" s="240"/>
      <c r="HF22" s="108">
        <f t="shared" si="69"/>
        <v>0</v>
      </c>
      <c r="HG22" s="240"/>
      <c r="HH22" s="240"/>
      <c r="HI22" s="108">
        <f t="shared" si="70"/>
        <v>0</v>
      </c>
      <c r="HJ22" s="240"/>
      <c r="HK22" s="240"/>
      <c r="HL22" s="108">
        <f t="shared" si="71"/>
        <v>0</v>
      </c>
      <c r="HM22" s="240"/>
      <c r="HN22" s="240"/>
      <c r="HO22" s="108">
        <f t="shared" si="72"/>
        <v>0</v>
      </c>
      <c r="HP22" s="240"/>
      <c r="HQ22" s="240"/>
      <c r="HR22" s="108">
        <f t="shared" si="73"/>
        <v>0</v>
      </c>
      <c r="HS22" s="240"/>
      <c r="HT22" s="240"/>
      <c r="HU22" s="108">
        <f t="shared" si="74"/>
        <v>0</v>
      </c>
      <c r="HV22" s="240"/>
      <c r="HW22" s="240"/>
      <c r="HX22" s="108">
        <f t="shared" si="75"/>
        <v>0</v>
      </c>
      <c r="HY22" s="240"/>
      <c r="HZ22" s="240"/>
      <c r="IA22" s="108">
        <f t="shared" si="76"/>
        <v>0</v>
      </c>
      <c r="IB22" s="240"/>
      <c r="IC22" s="240"/>
      <c r="ID22" s="108">
        <f t="shared" si="77"/>
        <v>0</v>
      </c>
      <c r="IE22" s="240"/>
      <c r="IF22" s="240"/>
      <c r="IG22" s="108">
        <f t="shared" si="78"/>
        <v>0</v>
      </c>
      <c r="IH22" s="240"/>
      <c r="II22" s="240"/>
      <c r="IJ22" s="108">
        <f t="shared" si="79"/>
        <v>0</v>
      </c>
      <c r="IK22" s="240"/>
      <c r="IL22" s="240"/>
      <c r="IM22" s="108">
        <f t="shared" si="80"/>
        <v>0</v>
      </c>
      <c r="IN22" s="240"/>
      <c r="IO22" s="240"/>
      <c r="IP22" s="108">
        <f t="shared" si="81"/>
        <v>0</v>
      </c>
      <c r="IQ22" s="240"/>
      <c r="IR22" s="240"/>
      <c r="IS22" s="108">
        <f t="shared" si="82"/>
        <v>0</v>
      </c>
      <c r="IT22" s="240"/>
      <c r="IU22" s="240"/>
      <c r="IV22" s="108">
        <f t="shared" si="83"/>
        <v>0</v>
      </c>
      <c r="IW22" s="240"/>
      <c r="IX22" s="240"/>
      <c r="IY22" s="108">
        <f t="shared" si="84"/>
        <v>0</v>
      </c>
      <c r="IZ22" s="240"/>
      <c r="JA22" s="240"/>
      <c r="JB22" s="108">
        <f t="shared" si="85"/>
        <v>0</v>
      </c>
      <c r="JC22" s="240"/>
      <c r="JD22" s="240"/>
      <c r="JE22" s="108">
        <f t="shared" si="86"/>
        <v>0</v>
      </c>
      <c r="JF22" s="240"/>
      <c r="JG22" s="240"/>
      <c r="JH22" s="108">
        <f t="shared" si="87"/>
        <v>0</v>
      </c>
      <c r="JI22" s="240"/>
      <c r="JJ22" s="240"/>
      <c r="JK22" s="108">
        <f t="shared" si="88"/>
        <v>0</v>
      </c>
      <c r="JL22" s="240"/>
      <c r="JM22" s="240"/>
      <c r="JN22" s="108">
        <f t="shared" si="89"/>
        <v>0</v>
      </c>
      <c r="JO22" s="240"/>
      <c r="JP22" s="240"/>
      <c r="JQ22" s="108">
        <f t="shared" si="90"/>
        <v>0</v>
      </c>
      <c r="JR22" s="240"/>
      <c r="JS22" s="240"/>
      <c r="JT22" s="108">
        <f t="shared" si="91"/>
        <v>0</v>
      </c>
      <c r="JU22" s="240"/>
      <c r="JV22" s="240"/>
      <c r="JW22" s="108">
        <f t="shared" si="92"/>
        <v>0</v>
      </c>
      <c r="JX22" s="240"/>
      <c r="JY22" s="240"/>
      <c r="JZ22" s="108">
        <f t="shared" si="93"/>
        <v>0</v>
      </c>
      <c r="KA22" s="240"/>
      <c r="KB22" s="240"/>
      <c r="KC22" s="108">
        <f t="shared" si="94"/>
        <v>0</v>
      </c>
      <c r="KD22" s="240"/>
      <c r="KE22" s="240"/>
      <c r="KF22" s="108">
        <f t="shared" si="95"/>
        <v>0</v>
      </c>
      <c r="KG22" s="240"/>
      <c r="KH22" s="240"/>
      <c r="KI22" s="108">
        <f t="shared" si="96"/>
        <v>0</v>
      </c>
      <c r="KJ22" s="240"/>
      <c r="KK22" s="240"/>
      <c r="KL22" s="108">
        <f t="shared" si="97"/>
        <v>0</v>
      </c>
      <c r="KM22" s="240"/>
      <c r="KN22" s="240"/>
      <c r="KO22" s="108">
        <f t="shared" si="98"/>
        <v>0</v>
      </c>
      <c r="KP22" s="240"/>
      <c r="KQ22" s="240"/>
      <c r="KR22" s="108">
        <f t="shared" si="99"/>
        <v>0</v>
      </c>
      <c r="KS22" s="153">
        <f t="shared" si="100"/>
        <v>0</v>
      </c>
    </row>
    <row r="23" spans="1:305" ht="20.100000000000001" customHeight="1" x14ac:dyDescent="0.2">
      <c r="A23" s="248"/>
      <c r="B23" s="112" t="s">
        <v>123</v>
      </c>
      <c r="C23" s="100">
        <v>5</v>
      </c>
      <c r="D23" s="101" t="s">
        <v>179</v>
      </c>
      <c r="E23" s="240"/>
      <c r="F23" s="240"/>
      <c r="G23" s="108">
        <f t="shared" si="0"/>
        <v>0</v>
      </c>
      <c r="H23" s="240"/>
      <c r="I23" s="240"/>
      <c r="J23" s="108">
        <f t="shared" si="1"/>
        <v>0</v>
      </c>
      <c r="K23" s="240"/>
      <c r="L23" s="240"/>
      <c r="M23" s="108">
        <f t="shared" si="2"/>
        <v>0</v>
      </c>
      <c r="N23" s="240"/>
      <c r="O23" s="240"/>
      <c r="P23" s="108">
        <f t="shared" si="3"/>
        <v>0</v>
      </c>
      <c r="Q23" s="240"/>
      <c r="R23" s="240"/>
      <c r="S23" s="108">
        <f t="shared" si="4"/>
        <v>0</v>
      </c>
      <c r="T23" s="240"/>
      <c r="U23" s="240"/>
      <c r="V23" s="108">
        <f t="shared" si="5"/>
        <v>0</v>
      </c>
      <c r="W23" s="240"/>
      <c r="X23" s="240"/>
      <c r="Y23" s="108">
        <f t="shared" si="6"/>
        <v>0</v>
      </c>
      <c r="Z23" s="240"/>
      <c r="AA23" s="240"/>
      <c r="AB23" s="108">
        <f t="shared" si="7"/>
        <v>0</v>
      </c>
      <c r="AC23" s="240"/>
      <c r="AD23" s="240"/>
      <c r="AE23" s="108">
        <f t="shared" si="8"/>
        <v>0</v>
      </c>
      <c r="AF23" s="240"/>
      <c r="AG23" s="240"/>
      <c r="AH23" s="108">
        <f t="shared" si="9"/>
        <v>0</v>
      </c>
      <c r="AI23" s="240"/>
      <c r="AJ23" s="240"/>
      <c r="AK23" s="108">
        <f t="shared" si="10"/>
        <v>0</v>
      </c>
      <c r="AL23" s="240"/>
      <c r="AM23" s="240"/>
      <c r="AN23" s="108">
        <f t="shared" si="11"/>
        <v>0</v>
      </c>
      <c r="AO23" s="240"/>
      <c r="AP23" s="240"/>
      <c r="AQ23" s="108">
        <f t="shared" si="12"/>
        <v>0</v>
      </c>
      <c r="AR23" s="240"/>
      <c r="AS23" s="240"/>
      <c r="AT23" s="108">
        <f t="shared" si="13"/>
        <v>0</v>
      </c>
      <c r="AU23" s="240"/>
      <c r="AV23" s="240"/>
      <c r="AW23" s="108">
        <f t="shared" si="14"/>
        <v>0</v>
      </c>
      <c r="AX23" s="240"/>
      <c r="AY23" s="240"/>
      <c r="AZ23" s="108">
        <f t="shared" si="15"/>
        <v>0</v>
      </c>
      <c r="BA23" s="240"/>
      <c r="BB23" s="240"/>
      <c r="BC23" s="108">
        <f t="shared" si="16"/>
        <v>0</v>
      </c>
      <c r="BD23" s="240"/>
      <c r="BE23" s="240"/>
      <c r="BF23" s="108">
        <f t="shared" si="17"/>
        <v>0</v>
      </c>
      <c r="BG23" s="240"/>
      <c r="BH23" s="240"/>
      <c r="BI23" s="108">
        <f t="shared" si="18"/>
        <v>0</v>
      </c>
      <c r="BJ23" s="240"/>
      <c r="BK23" s="240"/>
      <c r="BL23" s="108">
        <f t="shared" si="19"/>
        <v>0</v>
      </c>
      <c r="BM23" s="240"/>
      <c r="BN23" s="240"/>
      <c r="BO23" s="108">
        <f t="shared" si="20"/>
        <v>0</v>
      </c>
      <c r="BP23" s="240"/>
      <c r="BQ23" s="240"/>
      <c r="BR23" s="108">
        <f t="shared" si="21"/>
        <v>0</v>
      </c>
      <c r="BS23" s="240"/>
      <c r="BT23" s="240"/>
      <c r="BU23" s="108">
        <f t="shared" si="22"/>
        <v>0</v>
      </c>
      <c r="BV23" s="240"/>
      <c r="BW23" s="240"/>
      <c r="BX23" s="108">
        <f t="shared" si="23"/>
        <v>0</v>
      </c>
      <c r="BY23" s="240"/>
      <c r="BZ23" s="240"/>
      <c r="CA23" s="108">
        <f t="shared" si="24"/>
        <v>0</v>
      </c>
      <c r="CB23" s="240"/>
      <c r="CC23" s="240"/>
      <c r="CD23" s="108">
        <f t="shared" si="25"/>
        <v>0</v>
      </c>
      <c r="CE23" s="240"/>
      <c r="CF23" s="240"/>
      <c r="CG23" s="108">
        <f t="shared" si="26"/>
        <v>0</v>
      </c>
      <c r="CH23" s="240"/>
      <c r="CI23" s="240"/>
      <c r="CJ23" s="108">
        <f t="shared" si="27"/>
        <v>0</v>
      </c>
      <c r="CK23" s="240"/>
      <c r="CL23" s="240"/>
      <c r="CM23" s="108">
        <f t="shared" si="28"/>
        <v>0</v>
      </c>
      <c r="CN23" s="240"/>
      <c r="CO23" s="240"/>
      <c r="CP23" s="108">
        <f t="shared" si="29"/>
        <v>0</v>
      </c>
      <c r="CQ23" s="240"/>
      <c r="CR23" s="240"/>
      <c r="CS23" s="108">
        <f t="shared" si="30"/>
        <v>0</v>
      </c>
      <c r="CT23" s="240"/>
      <c r="CU23" s="240"/>
      <c r="CV23" s="108">
        <f t="shared" si="31"/>
        <v>0</v>
      </c>
      <c r="CW23" s="240"/>
      <c r="CX23" s="240"/>
      <c r="CY23" s="108">
        <f t="shared" si="32"/>
        <v>0</v>
      </c>
      <c r="CZ23" s="240"/>
      <c r="DA23" s="240"/>
      <c r="DB23" s="108">
        <f t="shared" si="33"/>
        <v>0</v>
      </c>
      <c r="DC23" s="240"/>
      <c r="DD23" s="240"/>
      <c r="DE23" s="108">
        <f t="shared" si="34"/>
        <v>0</v>
      </c>
      <c r="DF23" s="240"/>
      <c r="DG23" s="240"/>
      <c r="DH23" s="108">
        <f t="shared" si="35"/>
        <v>0</v>
      </c>
      <c r="DI23" s="240"/>
      <c r="DJ23" s="240"/>
      <c r="DK23" s="108">
        <f t="shared" si="36"/>
        <v>0</v>
      </c>
      <c r="DL23" s="240"/>
      <c r="DM23" s="240"/>
      <c r="DN23" s="108">
        <f t="shared" si="37"/>
        <v>0</v>
      </c>
      <c r="DO23" s="240"/>
      <c r="DP23" s="240"/>
      <c r="DQ23" s="108">
        <f t="shared" si="38"/>
        <v>0</v>
      </c>
      <c r="DR23" s="240"/>
      <c r="DS23" s="240"/>
      <c r="DT23" s="108">
        <f t="shared" si="39"/>
        <v>0</v>
      </c>
      <c r="DU23" s="240"/>
      <c r="DV23" s="240"/>
      <c r="DW23" s="108">
        <f t="shared" si="40"/>
        <v>0</v>
      </c>
      <c r="DX23" s="240"/>
      <c r="DY23" s="240"/>
      <c r="DZ23" s="108">
        <f t="shared" si="41"/>
        <v>0</v>
      </c>
      <c r="EA23" s="240"/>
      <c r="EB23" s="240"/>
      <c r="EC23" s="108">
        <f t="shared" si="42"/>
        <v>0</v>
      </c>
      <c r="ED23" s="240"/>
      <c r="EE23" s="240"/>
      <c r="EF23" s="108">
        <f t="shared" si="43"/>
        <v>0</v>
      </c>
      <c r="EG23" s="240"/>
      <c r="EH23" s="240"/>
      <c r="EI23" s="108">
        <f t="shared" si="44"/>
        <v>0</v>
      </c>
      <c r="EJ23" s="240"/>
      <c r="EK23" s="240"/>
      <c r="EL23" s="108">
        <f t="shared" si="45"/>
        <v>0</v>
      </c>
      <c r="EM23" s="240"/>
      <c r="EN23" s="240"/>
      <c r="EO23" s="108">
        <f t="shared" si="46"/>
        <v>0</v>
      </c>
      <c r="EP23" s="240"/>
      <c r="EQ23" s="240"/>
      <c r="ER23" s="108">
        <f t="shared" si="47"/>
        <v>0</v>
      </c>
      <c r="ES23" s="240"/>
      <c r="ET23" s="240"/>
      <c r="EU23" s="108">
        <f t="shared" si="48"/>
        <v>0</v>
      </c>
      <c r="EV23" s="240"/>
      <c r="EW23" s="240"/>
      <c r="EX23" s="108">
        <f t="shared" si="49"/>
        <v>0</v>
      </c>
      <c r="EY23" s="240"/>
      <c r="EZ23" s="240"/>
      <c r="FA23" s="108">
        <f t="shared" si="50"/>
        <v>0</v>
      </c>
      <c r="FB23" s="240"/>
      <c r="FC23" s="240"/>
      <c r="FD23" s="108">
        <f t="shared" si="51"/>
        <v>0</v>
      </c>
      <c r="FE23" s="240"/>
      <c r="FF23" s="240"/>
      <c r="FG23" s="108">
        <f t="shared" si="52"/>
        <v>0</v>
      </c>
      <c r="FH23" s="240"/>
      <c r="FI23" s="240"/>
      <c r="FJ23" s="108">
        <f t="shared" si="53"/>
        <v>0</v>
      </c>
      <c r="FK23" s="240"/>
      <c r="FL23" s="240"/>
      <c r="FM23" s="108">
        <f t="shared" si="54"/>
        <v>0</v>
      </c>
      <c r="FN23" s="240"/>
      <c r="FO23" s="240"/>
      <c r="FP23" s="108">
        <f t="shared" si="55"/>
        <v>0</v>
      </c>
      <c r="FQ23" s="240"/>
      <c r="FR23" s="240"/>
      <c r="FS23" s="108">
        <f t="shared" si="56"/>
        <v>0</v>
      </c>
      <c r="FT23" s="240"/>
      <c r="FU23" s="240"/>
      <c r="FV23" s="108">
        <f t="shared" si="57"/>
        <v>0</v>
      </c>
      <c r="FW23" s="240"/>
      <c r="FX23" s="240"/>
      <c r="FY23" s="108">
        <f t="shared" si="58"/>
        <v>0</v>
      </c>
      <c r="FZ23" s="240"/>
      <c r="GA23" s="240"/>
      <c r="GB23" s="108">
        <f t="shared" si="59"/>
        <v>0</v>
      </c>
      <c r="GC23" s="240"/>
      <c r="GD23" s="240"/>
      <c r="GE23" s="108">
        <f t="shared" si="60"/>
        <v>0</v>
      </c>
      <c r="GF23" s="240"/>
      <c r="GG23" s="240"/>
      <c r="GH23" s="108">
        <f t="shared" si="61"/>
        <v>0</v>
      </c>
      <c r="GI23" s="240"/>
      <c r="GJ23" s="240"/>
      <c r="GK23" s="108">
        <f t="shared" si="62"/>
        <v>0</v>
      </c>
      <c r="GL23" s="240"/>
      <c r="GM23" s="240"/>
      <c r="GN23" s="108">
        <f t="shared" si="63"/>
        <v>0</v>
      </c>
      <c r="GO23" s="240"/>
      <c r="GP23" s="240"/>
      <c r="GQ23" s="108">
        <f t="shared" si="64"/>
        <v>0</v>
      </c>
      <c r="GR23" s="240"/>
      <c r="GS23" s="240"/>
      <c r="GT23" s="108">
        <f t="shared" si="65"/>
        <v>0</v>
      </c>
      <c r="GU23" s="240"/>
      <c r="GV23" s="240"/>
      <c r="GW23" s="108">
        <f t="shared" si="66"/>
        <v>0</v>
      </c>
      <c r="GX23" s="240"/>
      <c r="GY23" s="240"/>
      <c r="GZ23" s="108">
        <f t="shared" si="67"/>
        <v>0</v>
      </c>
      <c r="HA23" s="240"/>
      <c r="HB23" s="240"/>
      <c r="HC23" s="108">
        <f t="shared" si="68"/>
        <v>0</v>
      </c>
      <c r="HD23" s="240"/>
      <c r="HE23" s="240"/>
      <c r="HF23" s="108">
        <f t="shared" si="69"/>
        <v>0</v>
      </c>
      <c r="HG23" s="240"/>
      <c r="HH23" s="240"/>
      <c r="HI23" s="108">
        <f t="shared" si="70"/>
        <v>0</v>
      </c>
      <c r="HJ23" s="240"/>
      <c r="HK23" s="240"/>
      <c r="HL23" s="108">
        <f t="shared" si="71"/>
        <v>0</v>
      </c>
      <c r="HM23" s="240"/>
      <c r="HN23" s="240"/>
      <c r="HO23" s="108">
        <f t="shared" si="72"/>
        <v>0</v>
      </c>
      <c r="HP23" s="240"/>
      <c r="HQ23" s="240"/>
      <c r="HR23" s="108">
        <f t="shared" si="73"/>
        <v>0</v>
      </c>
      <c r="HS23" s="240"/>
      <c r="HT23" s="240"/>
      <c r="HU23" s="108">
        <f t="shared" si="74"/>
        <v>0</v>
      </c>
      <c r="HV23" s="240"/>
      <c r="HW23" s="240"/>
      <c r="HX23" s="108">
        <f t="shared" si="75"/>
        <v>0</v>
      </c>
      <c r="HY23" s="240"/>
      <c r="HZ23" s="240"/>
      <c r="IA23" s="108">
        <f t="shared" si="76"/>
        <v>0</v>
      </c>
      <c r="IB23" s="240"/>
      <c r="IC23" s="240"/>
      <c r="ID23" s="108">
        <f t="shared" si="77"/>
        <v>0</v>
      </c>
      <c r="IE23" s="240"/>
      <c r="IF23" s="240"/>
      <c r="IG23" s="108">
        <f t="shared" si="78"/>
        <v>0</v>
      </c>
      <c r="IH23" s="240"/>
      <c r="II23" s="240"/>
      <c r="IJ23" s="108">
        <f t="shared" si="79"/>
        <v>0</v>
      </c>
      <c r="IK23" s="240"/>
      <c r="IL23" s="240"/>
      <c r="IM23" s="108">
        <f t="shared" si="80"/>
        <v>0</v>
      </c>
      <c r="IN23" s="240"/>
      <c r="IO23" s="240"/>
      <c r="IP23" s="108">
        <f t="shared" si="81"/>
        <v>0</v>
      </c>
      <c r="IQ23" s="240"/>
      <c r="IR23" s="240"/>
      <c r="IS23" s="108">
        <f t="shared" si="82"/>
        <v>0</v>
      </c>
      <c r="IT23" s="240"/>
      <c r="IU23" s="240"/>
      <c r="IV23" s="108">
        <f t="shared" si="83"/>
        <v>0</v>
      </c>
      <c r="IW23" s="240"/>
      <c r="IX23" s="240"/>
      <c r="IY23" s="108">
        <f t="shared" si="84"/>
        <v>0</v>
      </c>
      <c r="IZ23" s="240"/>
      <c r="JA23" s="240"/>
      <c r="JB23" s="108">
        <f t="shared" si="85"/>
        <v>0</v>
      </c>
      <c r="JC23" s="240"/>
      <c r="JD23" s="240"/>
      <c r="JE23" s="108">
        <f t="shared" si="86"/>
        <v>0</v>
      </c>
      <c r="JF23" s="240"/>
      <c r="JG23" s="240"/>
      <c r="JH23" s="108">
        <f t="shared" si="87"/>
        <v>0</v>
      </c>
      <c r="JI23" s="240"/>
      <c r="JJ23" s="240"/>
      <c r="JK23" s="108">
        <f t="shared" si="88"/>
        <v>0</v>
      </c>
      <c r="JL23" s="240"/>
      <c r="JM23" s="240"/>
      <c r="JN23" s="108">
        <f t="shared" si="89"/>
        <v>0</v>
      </c>
      <c r="JO23" s="240"/>
      <c r="JP23" s="240"/>
      <c r="JQ23" s="108">
        <f t="shared" si="90"/>
        <v>0</v>
      </c>
      <c r="JR23" s="240"/>
      <c r="JS23" s="240"/>
      <c r="JT23" s="108">
        <f t="shared" si="91"/>
        <v>0</v>
      </c>
      <c r="JU23" s="240"/>
      <c r="JV23" s="240"/>
      <c r="JW23" s="108">
        <f t="shared" si="92"/>
        <v>0</v>
      </c>
      <c r="JX23" s="240"/>
      <c r="JY23" s="240"/>
      <c r="JZ23" s="108">
        <f t="shared" si="93"/>
        <v>0</v>
      </c>
      <c r="KA23" s="240"/>
      <c r="KB23" s="240"/>
      <c r="KC23" s="108">
        <f t="shared" si="94"/>
        <v>0</v>
      </c>
      <c r="KD23" s="240"/>
      <c r="KE23" s="240"/>
      <c r="KF23" s="108">
        <f t="shared" si="95"/>
        <v>0</v>
      </c>
      <c r="KG23" s="240"/>
      <c r="KH23" s="240"/>
      <c r="KI23" s="108">
        <f t="shared" si="96"/>
        <v>0</v>
      </c>
      <c r="KJ23" s="240"/>
      <c r="KK23" s="240"/>
      <c r="KL23" s="108">
        <f t="shared" si="97"/>
        <v>0</v>
      </c>
      <c r="KM23" s="240"/>
      <c r="KN23" s="240"/>
      <c r="KO23" s="108">
        <f t="shared" si="98"/>
        <v>0</v>
      </c>
      <c r="KP23" s="240"/>
      <c r="KQ23" s="240"/>
      <c r="KR23" s="108">
        <f t="shared" si="99"/>
        <v>0</v>
      </c>
      <c r="KS23" s="153">
        <f t="shared" si="100"/>
        <v>0</v>
      </c>
    </row>
    <row r="24" spans="1:305" ht="20.100000000000001" customHeight="1" x14ac:dyDescent="0.2">
      <c r="A24" s="248"/>
      <c r="B24" s="112" t="s">
        <v>32</v>
      </c>
      <c r="C24" s="100">
        <v>5</v>
      </c>
      <c r="D24" s="101" t="s">
        <v>180</v>
      </c>
      <c r="E24" s="240"/>
      <c r="F24" s="240"/>
      <c r="G24" s="108">
        <f t="shared" si="0"/>
        <v>0</v>
      </c>
      <c r="H24" s="240"/>
      <c r="I24" s="240"/>
      <c r="J24" s="108">
        <f t="shared" si="1"/>
        <v>0</v>
      </c>
      <c r="K24" s="240"/>
      <c r="L24" s="240"/>
      <c r="M24" s="108">
        <f t="shared" si="2"/>
        <v>0</v>
      </c>
      <c r="N24" s="240"/>
      <c r="O24" s="240"/>
      <c r="P24" s="108">
        <f t="shared" si="3"/>
        <v>0</v>
      </c>
      <c r="Q24" s="240"/>
      <c r="R24" s="240"/>
      <c r="S24" s="108">
        <f t="shared" si="4"/>
        <v>0</v>
      </c>
      <c r="T24" s="240"/>
      <c r="U24" s="240"/>
      <c r="V24" s="108">
        <f t="shared" si="5"/>
        <v>0</v>
      </c>
      <c r="W24" s="240"/>
      <c r="X24" s="240"/>
      <c r="Y24" s="108">
        <f t="shared" si="6"/>
        <v>0</v>
      </c>
      <c r="Z24" s="240"/>
      <c r="AA24" s="240"/>
      <c r="AB24" s="108">
        <f t="shared" si="7"/>
        <v>0</v>
      </c>
      <c r="AC24" s="240"/>
      <c r="AD24" s="240"/>
      <c r="AE24" s="108">
        <f t="shared" si="8"/>
        <v>0</v>
      </c>
      <c r="AF24" s="240"/>
      <c r="AG24" s="240"/>
      <c r="AH24" s="108">
        <f t="shared" si="9"/>
        <v>0</v>
      </c>
      <c r="AI24" s="240"/>
      <c r="AJ24" s="240"/>
      <c r="AK24" s="108">
        <f t="shared" si="10"/>
        <v>0</v>
      </c>
      <c r="AL24" s="240"/>
      <c r="AM24" s="240"/>
      <c r="AN24" s="108">
        <f t="shared" si="11"/>
        <v>0</v>
      </c>
      <c r="AO24" s="240"/>
      <c r="AP24" s="240"/>
      <c r="AQ24" s="108">
        <f t="shared" si="12"/>
        <v>0</v>
      </c>
      <c r="AR24" s="240"/>
      <c r="AS24" s="240"/>
      <c r="AT24" s="108">
        <f t="shared" si="13"/>
        <v>0</v>
      </c>
      <c r="AU24" s="240"/>
      <c r="AV24" s="240"/>
      <c r="AW24" s="108">
        <f t="shared" si="14"/>
        <v>0</v>
      </c>
      <c r="AX24" s="240"/>
      <c r="AY24" s="240"/>
      <c r="AZ24" s="108">
        <f t="shared" si="15"/>
        <v>0</v>
      </c>
      <c r="BA24" s="240"/>
      <c r="BB24" s="240"/>
      <c r="BC24" s="108">
        <f t="shared" si="16"/>
        <v>0</v>
      </c>
      <c r="BD24" s="240"/>
      <c r="BE24" s="240"/>
      <c r="BF24" s="108">
        <f t="shared" si="17"/>
        <v>0</v>
      </c>
      <c r="BG24" s="240"/>
      <c r="BH24" s="240"/>
      <c r="BI24" s="108">
        <f t="shared" si="18"/>
        <v>0</v>
      </c>
      <c r="BJ24" s="240"/>
      <c r="BK24" s="240"/>
      <c r="BL24" s="108">
        <f t="shared" si="19"/>
        <v>0</v>
      </c>
      <c r="BM24" s="240"/>
      <c r="BN24" s="240"/>
      <c r="BO24" s="108">
        <f t="shared" si="20"/>
        <v>0</v>
      </c>
      <c r="BP24" s="240"/>
      <c r="BQ24" s="240"/>
      <c r="BR24" s="108">
        <f t="shared" si="21"/>
        <v>0</v>
      </c>
      <c r="BS24" s="240"/>
      <c r="BT24" s="240"/>
      <c r="BU24" s="108">
        <f t="shared" si="22"/>
        <v>0</v>
      </c>
      <c r="BV24" s="240"/>
      <c r="BW24" s="240"/>
      <c r="BX24" s="108">
        <f t="shared" si="23"/>
        <v>0</v>
      </c>
      <c r="BY24" s="240"/>
      <c r="BZ24" s="240"/>
      <c r="CA24" s="108">
        <f t="shared" si="24"/>
        <v>0</v>
      </c>
      <c r="CB24" s="240"/>
      <c r="CC24" s="240"/>
      <c r="CD24" s="108">
        <f t="shared" si="25"/>
        <v>0</v>
      </c>
      <c r="CE24" s="240"/>
      <c r="CF24" s="240"/>
      <c r="CG24" s="108">
        <f t="shared" si="26"/>
        <v>0</v>
      </c>
      <c r="CH24" s="240"/>
      <c r="CI24" s="240"/>
      <c r="CJ24" s="108">
        <f t="shared" si="27"/>
        <v>0</v>
      </c>
      <c r="CK24" s="240"/>
      <c r="CL24" s="240"/>
      <c r="CM24" s="108">
        <f t="shared" si="28"/>
        <v>0</v>
      </c>
      <c r="CN24" s="240"/>
      <c r="CO24" s="240"/>
      <c r="CP24" s="108">
        <f t="shared" si="29"/>
        <v>0</v>
      </c>
      <c r="CQ24" s="240"/>
      <c r="CR24" s="240"/>
      <c r="CS24" s="108">
        <f t="shared" si="30"/>
        <v>0</v>
      </c>
      <c r="CT24" s="240"/>
      <c r="CU24" s="240"/>
      <c r="CV24" s="108">
        <f t="shared" si="31"/>
        <v>0</v>
      </c>
      <c r="CW24" s="240"/>
      <c r="CX24" s="240"/>
      <c r="CY24" s="108">
        <f t="shared" si="32"/>
        <v>0</v>
      </c>
      <c r="CZ24" s="240"/>
      <c r="DA24" s="240"/>
      <c r="DB24" s="108">
        <f t="shared" si="33"/>
        <v>0</v>
      </c>
      <c r="DC24" s="240"/>
      <c r="DD24" s="240"/>
      <c r="DE24" s="108">
        <f t="shared" si="34"/>
        <v>0</v>
      </c>
      <c r="DF24" s="240"/>
      <c r="DG24" s="240"/>
      <c r="DH24" s="108">
        <f t="shared" si="35"/>
        <v>0</v>
      </c>
      <c r="DI24" s="240"/>
      <c r="DJ24" s="240"/>
      <c r="DK24" s="108">
        <f t="shared" si="36"/>
        <v>0</v>
      </c>
      <c r="DL24" s="240"/>
      <c r="DM24" s="240"/>
      <c r="DN24" s="108">
        <f t="shared" si="37"/>
        <v>0</v>
      </c>
      <c r="DO24" s="240"/>
      <c r="DP24" s="240"/>
      <c r="DQ24" s="108">
        <f t="shared" si="38"/>
        <v>0</v>
      </c>
      <c r="DR24" s="240"/>
      <c r="DS24" s="240"/>
      <c r="DT24" s="108">
        <f t="shared" si="39"/>
        <v>0</v>
      </c>
      <c r="DU24" s="240"/>
      <c r="DV24" s="240"/>
      <c r="DW24" s="108">
        <f t="shared" si="40"/>
        <v>0</v>
      </c>
      <c r="DX24" s="240"/>
      <c r="DY24" s="240"/>
      <c r="DZ24" s="108">
        <f t="shared" si="41"/>
        <v>0</v>
      </c>
      <c r="EA24" s="240"/>
      <c r="EB24" s="240"/>
      <c r="EC24" s="108">
        <f t="shared" si="42"/>
        <v>0</v>
      </c>
      <c r="ED24" s="240"/>
      <c r="EE24" s="240"/>
      <c r="EF24" s="108">
        <f t="shared" si="43"/>
        <v>0</v>
      </c>
      <c r="EG24" s="240"/>
      <c r="EH24" s="240"/>
      <c r="EI24" s="108">
        <f t="shared" si="44"/>
        <v>0</v>
      </c>
      <c r="EJ24" s="240"/>
      <c r="EK24" s="240"/>
      <c r="EL24" s="108">
        <f t="shared" si="45"/>
        <v>0</v>
      </c>
      <c r="EM24" s="240"/>
      <c r="EN24" s="240"/>
      <c r="EO24" s="108">
        <f t="shared" si="46"/>
        <v>0</v>
      </c>
      <c r="EP24" s="240"/>
      <c r="EQ24" s="240"/>
      <c r="ER24" s="108">
        <f t="shared" si="47"/>
        <v>0</v>
      </c>
      <c r="ES24" s="240"/>
      <c r="ET24" s="240"/>
      <c r="EU24" s="108">
        <f t="shared" si="48"/>
        <v>0</v>
      </c>
      <c r="EV24" s="240"/>
      <c r="EW24" s="240"/>
      <c r="EX24" s="108">
        <f t="shared" si="49"/>
        <v>0</v>
      </c>
      <c r="EY24" s="240"/>
      <c r="EZ24" s="240"/>
      <c r="FA24" s="108">
        <f t="shared" si="50"/>
        <v>0</v>
      </c>
      <c r="FB24" s="240"/>
      <c r="FC24" s="240"/>
      <c r="FD24" s="108">
        <f t="shared" si="51"/>
        <v>0</v>
      </c>
      <c r="FE24" s="240"/>
      <c r="FF24" s="240"/>
      <c r="FG24" s="108">
        <f t="shared" si="52"/>
        <v>0</v>
      </c>
      <c r="FH24" s="240"/>
      <c r="FI24" s="240"/>
      <c r="FJ24" s="108">
        <f t="shared" si="53"/>
        <v>0</v>
      </c>
      <c r="FK24" s="240"/>
      <c r="FL24" s="240"/>
      <c r="FM24" s="108">
        <f t="shared" si="54"/>
        <v>0</v>
      </c>
      <c r="FN24" s="240"/>
      <c r="FO24" s="240"/>
      <c r="FP24" s="108">
        <f t="shared" si="55"/>
        <v>0</v>
      </c>
      <c r="FQ24" s="240"/>
      <c r="FR24" s="240"/>
      <c r="FS24" s="108">
        <f t="shared" si="56"/>
        <v>0</v>
      </c>
      <c r="FT24" s="240"/>
      <c r="FU24" s="240"/>
      <c r="FV24" s="108">
        <f t="shared" si="57"/>
        <v>0</v>
      </c>
      <c r="FW24" s="240"/>
      <c r="FX24" s="240"/>
      <c r="FY24" s="108">
        <f t="shared" si="58"/>
        <v>0</v>
      </c>
      <c r="FZ24" s="240"/>
      <c r="GA24" s="240"/>
      <c r="GB24" s="108">
        <f t="shared" si="59"/>
        <v>0</v>
      </c>
      <c r="GC24" s="240"/>
      <c r="GD24" s="240"/>
      <c r="GE24" s="108">
        <f t="shared" si="60"/>
        <v>0</v>
      </c>
      <c r="GF24" s="240"/>
      <c r="GG24" s="240"/>
      <c r="GH24" s="108">
        <f t="shared" si="61"/>
        <v>0</v>
      </c>
      <c r="GI24" s="240"/>
      <c r="GJ24" s="240"/>
      <c r="GK24" s="108">
        <f t="shared" si="62"/>
        <v>0</v>
      </c>
      <c r="GL24" s="240"/>
      <c r="GM24" s="240"/>
      <c r="GN24" s="108">
        <f t="shared" si="63"/>
        <v>0</v>
      </c>
      <c r="GO24" s="240"/>
      <c r="GP24" s="240"/>
      <c r="GQ24" s="108">
        <f t="shared" si="64"/>
        <v>0</v>
      </c>
      <c r="GR24" s="240"/>
      <c r="GS24" s="240"/>
      <c r="GT24" s="108">
        <f t="shared" si="65"/>
        <v>0</v>
      </c>
      <c r="GU24" s="240"/>
      <c r="GV24" s="240"/>
      <c r="GW24" s="108">
        <f t="shared" si="66"/>
        <v>0</v>
      </c>
      <c r="GX24" s="240"/>
      <c r="GY24" s="240"/>
      <c r="GZ24" s="108">
        <f t="shared" si="67"/>
        <v>0</v>
      </c>
      <c r="HA24" s="240"/>
      <c r="HB24" s="240"/>
      <c r="HC24" s="108">
        <f t="shared" si="68"/>
        <v>0</v>
      </c>
      <c r="HD24" s="240"/>
      <c r="HE24" s="240"/>
      <c r="HF24" s="108">
        <f t="shared" si="69"/>
        <v>0</v>
      </c>
      <c r="HG24" s="240"/>
      <c r="HH24" s="240"/>
      <c r="HI24" s="108">
        <f t="shared" si="70"/>
        <v>0</v>
      </c>
      <c r="HJ24" s="240"/>
      <c r="HK24" s="240"/>
      <c r="HL24" s="108">
        <f t="shared" si="71"/>
        <v>0</v>
      </c>
      <c r="HM24" s="240"/>
      <c r="HN24" s="240"/>
      <c r="HO24" s="108">
        <f t="shared" si="72"/>
        <v>0</v>
      </c>
      <c r="HP24" s="240"/>
      <c r="HQ24" s="240"/>
      <c r="HR24" s="108">
        <f t="shared" si="73"/>
        <v>0</v>
      </c>
      <c r="HS24" s="240"/>
      <c r="HT24" s="240"/>
      <c r="HU24" s="108">
        <f t="shared" si="74"/>
        <v>0</v>
      </c>
      <c r="HV24" s="240"/>
      <c r="HW24" s="240"/>
      <c r="HX24" s="108">
        <f t="shared" si="75"/>
        <v>0</v>
      </c>
      <c r="HY24" s="240"/>
      <c r="HZ24" s="240"/>
      <c r="IA24" s="108">
        <f t="shared" si="76"/>
        <v>0</v>
      </c>
      <c r="IB24" s="240"/>
      <c r="IC24" s="240"/>
      <c r="ID24" s="108">
        <f t="shared" si="77"/>
        <v>0</v>
      </c>
      <c r="IE24" s="240"/>
      <c r="IF24" s="240"/>
      <c r="IG24" s="108">
        <f t="shared" si="78"/>
        <v>0</v>
      </c>
      <c r="IH24" s="240"/>
      <c r="II24" s="240"/>
      <c r="IJ24" s="108">
        <f t="shared" si="79"/>
        <v>0</v>
      </c>
      <c r="IK24" s="240"/>
      <c r="IL24" s="240"/>
      <c r="IM24" s="108">
        <f t="shared" si="80"/>
        <v>0</v>
      </c>
      <c r="IN24" s="240"/>
      <c r="IO24" s="240"/>
      <c r="IP24" s="108">
        <f t="shared" si="81"/>
        <v>0</v>
      </c>
      <c r="IQ24" s="240"/>
      <c r="IR24" s="240"/>
      <c r="IS24" s="108">
        <f t="shared" si="82"/>
        <v>0</v>
      </c>
      <c r="IT24" s="240"/>
      <c r="IU24" s="240"/>
      <c r="IV24" s="108">
        <f t="shared" si="83"/>
        <v>0</v>
      </c>
      <c r="IW24" s="240"/>
      <c r="IX24" s="240"/>
      <c r="IY24" s="108">
        <f t="shared" si="84"/>
        <v>0</v>
      </c>
      <c r="IZ24" s="240"/>
      <c r="JA24" s="240"/>
      <c r="JB24" s="108">
        <f t="shared" si="85"/>
        <v>0</v>
      </c>
      <c r="JC24" s="240"/>
      <c r="JD24" s="240"/>
      <c r="JE24" s="108">
        <f t="shared" si="86"/>
        <v>0</v>
      </c>
      <c r="JF24" s="240"/>
      <c r="JG24" s="240"/>
      <c r="JH24" s="108">
        <f t="shared" si="87"/>
        <v>0</v>
      </c>
      <c r="JI24" s="240"/>
      <c r="JJ24" s="240"/>
      <c r="JK24" s="108">
        <f t="shared" si="88"/>
        <v>0</v>
      </c>
      <c r="JL24" s="240"/>
      <c r="JM24" s="240"/>
      <c r="JN24" s="108">
        <f t="shared" si="89"/>
        <v>0</v>
      </c>
      <c r="JO24" s="240"/>
      <c r="JP24" s="240"/>
      <c r="JQ24" s="108">
        <f t="shared" si="90"/>
        <v>0</v>
      </c>
      <c r="JR24" s="240"/>
      <c r="JS24" s="240"/>
      <c r="JT24" s="108">
        <f t="shared" si="91"/>
        <v>0</v>
      </c>
      <c r="JU24" s="240"/>
      <c r="JV24" s="240"/>
      <c r="JW24" s="108">
        <f t="shared" si="92"/>
        <v>0</v>
      </c>
      <c r="JX24" s="240"/>
      <c r="JY24" s="240"/>
      <c r="JZ24" s="108">
        <f t="shared" si="93"/>
        <v>0</v>
      </c>
      <c r="KA24" s="240"/>
      <c r="KB24" s="240"/>
      <c r="KC24" s="108">
        <f t="shared" si="94"/>
        <v>0</v>
      </c>
      <c r="KD24" s="240"/>
      <c r="KE24" s="240"/>
      <c r="KF24" s="108">
        <f t="shared" si="95"/>
        <v>0</v>
      </c>
      <c r="KG24" s="240"/>
      <c r="KH24" s="240"/>
      <c r="KI24" s="108">
        <f t="shared" si="96"/>
        <v>0</v>
      </c>
      <c r="KJ24" s="240"/>
      <c r="KK24" s="240"/>
      <c r="KL24" s="108">
        <f t="shared" si="97"/>
        <v>0</v>
      </c>
      <c r="KM24" s="240"/>
      <c r="KN24" s="240"/>
      <c r="KO24" s="108">
        <f t="shared" si="98"/>
        <v>0</v>
      </c>
      <c r="KP24" s="240"/>
      <c r="KQ24" s="240"/>
      <c r="KR24" s="108">
        <f t="shared" si="99"/>
        <v>0</v>
      </c>
      <c r="KS24" s="153">
        <f t="shared" si="100"/>
        <v>0</v>
      </c>
    </row>
    <row r="25" spans="1:305" ht="20.100000000000001" customHeight="1" x14ac:dyDescent="0.2">
      <c r="A25" s="248"/>
      <c r="B25" s="112" t="s">
        <v>33</v>
      </c>
      <c r="C25" s="100">
        <v>5</v>
      </c>
      <c r="D25" s="101" t="s">
        <v>181</v>
      </c>
      <c r="E25" s="242"/>
      <c r="F25" s="243"/>
      <c r="G25" s="108">
        <f t="shared" si="0"/>
        <v>0</v>
      </c>
      <c r="H25" s="240"/>
      <c r="I25" s="240"/>
      <c r="J25" s="108">
        <f t="shared" si="1"/>
        <v>0</v>
      </c>
      <c r="K25" s="240"/>
      <c r="L25" s="240"/>
      <c r="M25" s="108">
        <f t="shared" si="2"/>
        <v>0</v>
      </c>
      <c r="N25" s="240"/>
      <c r="O25" s="240"/>
      <c r="P25" s="108">
        <f t="shared" si="3"/>
        <v>0</v>
      </c>
      <c r="Q25" s="240"/>
      <c r="R25" s="240"/>
      <c r="S25" s="108">
        <f t="shared" si="4"/>
        <v>0</v>
      </c>
      <c r="T25" s="240"/>
      <c r="U25" s="240"/>
      <c r="V25" s="108">
        <f t="shared" si="5"/>
        <v>0</v>
      </c>
      <c r="W25" s="240"/>
      <c r="X25" s="240"/>
      <c r="Y25" s="108">
        <f t="shared" si="6"/>
        <v>0</v>
      </c>
      <c r="Z25" s="240"/>
      <c r="AA25" s="240"/>
      <c r="AB25" s="108">
        <f t="shared" si="7"/>
        <v>0</v>
      </c>
      <c r="AC25" s="240"/>
      <c r="AD25" s="240"/>
      <c r="AE25" s="108">
        <f t="shared" si="8"/>
        <v>0</v>
      </c>
      <c r="AF25" s="240"/>
      <c r="AG25" s="240"/>
      <c r="AH25" s="108">
        <f t="shared" si="9"/>
        <v>0</v>
      </c>
      <c r="AI25" s="240"/>
      <c r="AJ25" s="240"/>
      <c r="AK25" s="108">
        <f t="shared" si="10"/>
        <v>0</v>
      </c>
      <c r="AL25" s="240"/>
      <c r="AM25" s="240"/>
      <c r="AN25" s="108">
        <f t="shared" si="11"/>
        <v>0</v>
      </c>
      <c r="AO25" s="240"/>
      <c r="AP25" s="240"/>
      <c r="AQ25" s="108">
        <f t="shared" si="12"/>
        <v>0</v>
      </c>
      <c r="AR25" s="240"/>
      <c r="AS25" s="240"/>
      <c r="AT25" s="108">
        <f t="shared" si="13"/>
        <v>0</v>
      </c>
      <c r="AU25" s="240"/>
      <c r="AV25" s="240"/>
      <c r="AW25" s="108">
        <f t="shared" si="14"/>
        <v>0</v>
      </c>
      <c r="AX25" s="240"/>
      <c r="AY25" s="240"/>
      <c r="AZ25" s="108">
        <f t="shared" si="15"/>
        <v>0</v>
      </c>
      <c r="BA25" s="240"/>
      <c r="BB25" s="240"/>
      <c r="BC25" s="108">
        <f t="shared" si="16"/>
        <v>0</v>
      </c>
      <c r="BD25" s="240"/>
      <c r="BE25" s="240"/>
      <c r="BF25" s="108">
        <f t="shared" si="17"/>
        <v>0</v>
      </c>
      <c r="BG25" s="240"/>
      <c r="BH25" s="240"/>
      <c r="BI25" s="108">
        <f t="shared" si="18"/>
        <v>0</v>
      </c>
      <c r="BJ25" s="240"/>
      <c r="BK25" s="240"/>
      <c r="BL25" s="108">
        <f t="shared" si="19"/>
        <v>0</v>
      </c>
      <c r="BM25" s="240"/>
      <c r="BN25" s="240"/>
      <c r="BO25" s="108">
        <f t="shared" si="20"/>
        <v>0</v>
      </c>
      <c r="BP25" s="240"/>
      <c r="BQ25" s="240"/>
      <c r="BR25" s="108">
        <f t="shared" si="21"/>
        <v>0</v>
      </c>
      <c r="BS25" s="240"/>
      <c r="BT25" s="240"/>
      <c r="BU25" s="108">
        <f t="shared" si="22"/>
        <v>0</v>
      </c>
      <c r="BV25" s="240"/>
      <c r="BW25" s="240"/>
      <c r="BX25" s="108">
        <f t="shared" si="23"/>
        <v>0</v>
      </c>
      <c r="BY25" s="240"/>
      <c r="BZ25" s="240"/>
      <c r="CA25" s="108">
        <f t="shared" si="24"/>
        <v>0</v>
      </c>
      <c r="CB25" s="240"/>
      <c r="CC25" s="240"/>
      <c r="CD25" s="108">
        <f t="shared" si="25"/>
        <v>0</v>
      </c>
      <c r="CE25" s="240"/>
      <c r="CF25" s="240"/>
      <c r="CG25" s="108">
        <f t="shared" si="26"/>
        <v>0</v>
      </c>
      <c r="CH25" s="240"/>
      <c r="CI25" s="240"/>
      <c r="CJ25" s="108">
        <f t="shared" si="27"/>
        <v>0</v>
      </c>
      <c r="CK25" s="240"/>
      <c r="CL25" s="240"/>
      <c r="CM25" s="108">
        <f t="shared" si="28"/>
        <v>0</v>
      </c>
      <c r="CN25" s="240"/>
      <c r="CO25" s="240"/>
      <c r="CP25" s="108">
        <f t="shared" si="29"/>
        <v>0</v>
      </c>
      <c r="CQ25" s="240"/>
      <c r="CR25" s="240"/>
      <c r="CS25" s="108">
        <f t="shared" si="30"/>
        <v>0</v>
      </c>
      <c r="CT25" s="240"/>
      <c r="CU25" s="240"/>
      <c r="CV25" s="108">
        <f t="shared" si="31"/>
        <v>0</v>
      </c>
      <c r="CW25" s="240"/>
      <c r="CX25" s="240"/>
      <c r="CY25" s="108">
        <f t="shared" si="32"/>
        <v>0</v>
      </c>
      <c r="CZ25" s="240"/>
      <c r="DA25" s="240"/>
      <c r="DB25" s="108">
        <f t="shared" si="33"/>
        <v>0</v>
      </c>
      <c r="DC25" s="240"/>
      <c r="DD25" s="240"/>
      <c r="DE25" s="108">
        <f t="shared" si="34"/>
        <v>0</v>
      </c>
      <c r="DF25" s="240"/>
      <c r="DG25" s="240"/>
      <c r="DH25" s="108">
        <f t="shared" si="35"/>
        <v>0</v>
      </c>
      <c r="DI25" s="240"/>
      <c r="DJ25" s="240"/>
      <c r="DK25" s="108">
        <f t="shared" si="36"/>
        <v>0</v>
      </c>
      <c r="DL25" s="240"/>
      <c r="DM25" s="240"/>
      <c r="DN25" s="108">
        <f t="shared" si="37"/>
        <v>0</v>
      </c>
      <c r="DO25" s="240"/>
      <c r="DP25" s="240"/>
      <c r="DQ25" s="108">
        <f t="shared" si="38"/>
        <v>0</v>
      </c>
      <c r="DR25" s="240"/>
      <c r="DS25" s="240"/>
      <c r="DT25" s="108">
        <f t="shared" si="39"/>
        <v>0</v>
      </c>
      <c r="DU25" s="240"/>
      <c r="DV25" s="240"/>
      <c r="DW25" s="108">
        <f t="shared" si="40"/>
        <v>0</v>
      </c>
      <c r="DX25" s="240"/>
      <c r="DY25" s="240"/>
      <c r="DZ25" s="108">
        <f t="shared" si="41"/>
        <v>0</v>
      </c>
      <c r="EA25" s="240"/>
      <c r="EB25" s="240"/>
      <c r="EC25" s="108">
        <f t="shared" si="42"/>
        <v>0</v>
      </c>
      <c r="ED25" s="240"/>
      <c r="EE25" s="240"/>
      <c r="EF25" s="108">
        <f t="shared" si="43"/>
        <v>0</v>
      </c>
      <c r="EG25" s="240"/>
      <c r="EH25" s="240"/>
      <c r="EI25" s="108">
        <f t="shared" si="44"/>
        <v>0</v>
      </c>
      <c r="EJ25" s="240"/>
      <c r="EK25" s="240"/>
      <c r="EL25" s="108">
        <f t="shared" si="45"/>
        <v>0</v>
      </c>
      <c r="EM25" s="240"/>
      <c r="EN25" s="240"/>
      <c r="EO25" s="108">
        <f t="shared" si="46"/>
        <v>0</v>
      </c>
      <c r="EP25" s="240"/>
      <c r="EQ25" s="240"/>
      <c r="ER25" s="108">
        <f t="shared" si="47"/>
        <v>0</v>
      </c>
      <c r="ES25" s="240"/>
      <c r="ET25" s="240"/>
      <c r="EU25" s="108">
        <f t="shared" si="48"/>
        <v>0</v>
      </c>
      <c r="EV25" s="240"/>
      <c r="EW25" s="240"/>
      <c r="EX25" s="108">
        <f t="shared" si="49"/>
        <v>0</v>
      </c>
      <c r="EY25" s="240"/>
      <c r="EZ25" s="240"/>
      <c r="FA25" s="108">
        <f t="shared" si="50"/>
        <v>0</v>
      </c>
      <c r="FB25" s="240"/>
      <c r="FC25" s="240"/>
      <c r="FD25" s="108">
        <f t="shared" si="51"/>
        <v>0</v>
      </c>
      <c r="FE25" s="240"/>
      <c r="FF25" s="240"/>
      <c r="FG25" s="108">
        <f t="shared" si="52"/>
        <v>0</v>
      </c>
      <c r="FH25" s="240"/>
      <c r="FI25" s="240"/>
      <c r="FJ25" s="108">
        <f t="shared" si="53"/>
        <v>0</v>
      </c>
      <c r="FK25" s="240"/>
      <c r="FL25" s="240"/>
      <c r="FM25" s="108">
        <f t="shared" si="54"/>
        <v>0</v>
      </c>
      <c r="FN25" s="240"/>
      <c r="FO25" s="240"/>
      <c r="FP25" s="108">
        <f t="shared" si="55"/>
        <v>0</v>
      </c>
      <c r="FQ25" s="240"/>
      <c r="FR25" s="240"/>
      <c r="FS25" s="108">
        <f t="shared" si="56"/>
        <v>0</v>
      </c>
      <c r="FT25" s="240"/>
      <c r="FU25" s="240"/>
      <c r="FV25" s="108">
        <f t="shared" si="57"/>
        <v>0</v>
      </c>
      <c r="FW25" s="240"/>
      <c r="FX25" s="240"/>
      <c r="FY25" s="108">
        <f t="shared" si="58"/>
        <v>0</v>
      </c>
      <c r="FZ25" s="240"/>
      <c r="GA25" s="240"/>
      <c r="GB25" s="108">
        <f t="shared" si="59"/>
        <v>0</v>
      </c>
      <c r="GC25" s="240"/>
      <c r="GD25" s="240"/>
      <c r="GE25" s="108">
        <f t="shared" si="60"/>
        <v>0</v>
      </c>
      <c r="GF25" s="240"/>
      <c r="GG25" s="240"/>
      <c r="GH25" s="108">
        <f t="shared" si="61"/>
        <v>0</v>
      </c>
      <c r="GI25" s="240"/>
      <c r="GJ25" s="240"/>
      <c r="GK25" s="108">
        <f t="shared" si="62"/>
        <v>0</v>
      </c>
      <c r="GL25" s="240"/>
      <c r="GM25" s="240"/>
      <c r="GN25" s="108">
        <f t="shared" si="63"/>
        <v>0</v>
      </c>
      <c r="GO25" s="240"/>
      <c r="GP25" s="240"/>
      <c r="GQ25" s="108">
        <f t="shared" si="64"/>
        <v>0</v>
      </c>
      <c r="GR25" s="240"/>
      <c r="GS25" s="240"/>
      <c r="GT25" s="108">
        <f t="shared" si="65"/>
        <v>0</v>
      </c>
      <c r="GU25" s="240"/>
      <c r="GV25" s="240"/>
      <c r="GW25" s="108">
        <f t="shared" si="66"/>
        <v>0</v>
      </c>
      <c r="GX25" s="240"/>
      <c r="GY25" s="240"/>
      <c r="GZ25" s="108">
        <f t="shared" si="67"/>
        <v>0</v>
      </c>
      <c r="HA25" s="240"/>
      <c r="HB25" s="240"/>
      <c r="HC25" s="108">
        <f t="shared" si="68"/>
        <v>0</v>
      </c>
      <c r="HD25" s="240"/>
      <c r="HE25" s="240"/>
      <c r="HF25" s="108">
        <f t="shared" si="69"/>
        <v>0</v>
      </c>
      <c r="HG25" s="240"/>
      <c r="HH25" s="240"/>
      <c r="HI25" s="108">
        <f t="shared" si="70"/>
        <v>0</v>
      </c>
      <c r="HJ25" s="240"/>
      <c r="HK25" s="240"/>
      <c r="HL25" s="108">
        <f t="shared" si="71"/>
        <v>0</v>
      </c>
      <c r="HM25" s="240"/>
      <c r="HN25" s="240"/>
      <c r="HO25" s="108">
        <f t="shared" si="72"/>
        <v>0</v>
      </c>
      <c r="HP25" s="240"/>
      <c r="HQ25" s="240"/>
      <c r="HR25" s="108">
        <f t="shared" si="73"/>
        <v>0</v>
      </c>
      <c r="HS25" s="240"/>
      <c r="HT25" s="240"/>
      <c r="HU25" s="108">
        <f t="shared" si="74"/>
        <v>0</v>
      </c>
      <c r="HV25" s="240"/>
      <c r="HW25" s="240"/>
      <c r="HX25" s="108">
        <f t="shared" si="75"/>
        <v>0</v>
      </c>
      <c r="HY25" s="240"/>
      <c r="HZ25" s="240"/>
      <c r="IA25" s="108">
        <f t="shared" si="76"/>
        <v>0</v>
      </c>
      <c r="IB25" s="240"/>
      <c r="IC25" s="240"/>
      <c r="ID25" s="108">
        <f t="shared" si="77"/>
        <v>0</v>
      </c>
      <c r="IE25" s="240"/>
      <c r="IF25" s="240"/>
      <c r="IG25" s="108">
        <f t="shared" si="78"/>
        <v>0</v>
      </c>
      <c r="IH25" s="240"/>
      <c r="II25" s="240"/>
      <c r="IJ25" s="108">
        <f t="shared" si="79"/>
        <v>0</v>
      </c>
      <c r="IK25" s="240"/>
      <c r="IL25" s="240"/>
      <c r="IM25" s="108">
        <f t="shared" si="80"/>
        <v>0</v>
      </c>
      <c r="IN25" s="240"/>
      <c r="IO25" s="240"/>
      <c r="IP25" s="108">
        <f t="shared" si="81"/>
        <v>0</v>
      </c>
      <c r="IQ25" s="240"/>
      <c r="IR25" s="240"/>
      <c r="IS25" s="108">
        <f t="shared" si="82"/>
        <v>0</v>
      </c>
      <c r="IT25" s="240"/>
      <c r="IU25" s="240"/>
      <c r="IV25" s="108">
        <f t="shared" si="83"/>
        <v>0</v>
      </c>
      <c r="IW25" s="240"/>
      <c r="IX25" s="240"/>
      <c r="IY25" s="108">
        <f t="shared" si="84"/>
        <v>0</v>
      </c>
      <c r="IZ25" s="240"/>
      <c r="JA25" s="240"/>
      <c r="JB25" s="108">
        <f t="shared" si="85"/>
        <v>0</v>
      </c>
      <c r="JC25" s="240"/>
      <c r="JD25" s="240"/>
      <c r="JE25" s="108">
        <f t="shared" si="86"/>
        <v>0</v>
      </c>
      <c r="JF25" s="240"/>
      <c r="JG25" s="240"/>
      <c r="JH25" s="108">
        <f t="shared" si="87"/>
        <v>0</v>
      </c>
      <c r="JI25" s="240"/>
      <c r="JJ25" s="240"/>
      <c r="JK25" s="108">
        <f t="shared" si="88"/>
        <v>0</v>
      </c>
      <c r="JL25" s="240"/>
      <c r="JM25" s="240"/>
      <c r="JN25" s="108">
        <f t="shared" si="89"/>
        <v>0</v>
      </c>
      <c r="JO25" s="240"/>
      <c r="JP25" s="240"/>
      <c r="JQ25" s="108">
        <f t="shared" si="90"/>
        <v>0</v>
      </c>
      <c r="JR25" s="240"/>
      <c r="JS25" s="240"/>
      <c r="JT25" s="108">
        <f t="shared" si="91"/>
        <v>0</v>
      </c>
      <c r="JU25" s="240"/>
      <c r="JV25" s="240"/>
      <c r="JW25" s="108">
        <f t="shared" si="92"/>
        <v>0</v>
      </c>
      <c r="JX25" s="240"/>
      <c r="JY25" s="240"/>
      <c r="JZ25" s="108">
        <f t="shared" si="93"/>
        <v>0</v>
      </c>
      <c r="KA25" s="240"/>
      <c r="KB25" s="240"/>
      <c r="KC25" s="108">
        <f t="shared" si="94"/>
        <v>0</v>
      </c>
      <c r="KD25" s="240"/>
      <c r="KE25" s="240"/>
      <c r="KF25" s="108">
        <f t="shared" si="95"/>
        <v>0</v>
      </c>
      <c r="KG25" s="240"/>
      <c r="KH25" s="240"/>
      <c r="KI25" s="108">
        <f t="shared" si="96"/>
        <v>0</v>
      </c>
      <c r="KJ25" s="240"/>
      <c r="KK25" s="240"/>
      <c r="KL25" s="108">
        <f t="shared" si="97"/>
        <v>0</v>
      </c>
      <c r="KM25" s="240"/>
      <c r="KN25" s="240"/>
      <c r="KO25" s="108">
        <f t="shared" si="98"/>
        <v>0</v>
      </c>
      <c r="KP25" s="240"/>
      <c r="KQ25" s="240"/>
      <c r="KR25" s="108">
        <f t="shared" si="99"/>
        <v>0</v>
      </c>
      <c r="KS25" s="153">
        <f t="shared" si="100"/>
        <v>0</v>
      </c>
    </row>
    <row r="26" spans="1:305" ht="20.100000000000001" customHeight="1" x14ac:dyDescent="0.2">
      <c r="A26" s="248"/>
      <c r="B26" s="112" t="s">
        <v>34</v>
      </c>
      <c r="C26" s="100">
        <v>5</v>
      </c>
      <c r="D26" s="101" t="s">
        <v>182</v>
      </c>
      <c r="E26" s="242"/>
      <c r="F26" s="242"/>
      <c r="G26" s="108">
        <f t="shared" si="0"/>
        <v>0</v>
      </c>
      <c r="H26" s="240"/>
      <c r="I26" s="240"/>
      <c r="J26" s="108">
        <f t="shared" si="1"/>
        <v>0</v>
      </c>
      <c r="K26" s="240"/>
      <c r="L26" s="240"/>
      <c r="M26" s="108">
        <f t="shared" si="2"/>
        <v>0</v>
      </c>
      <c r="N26" s="240"/>
      <c r="O26" s="240"/>
      <c r="P26" s="108">
        <f t="shared" si="3"/>
        <v>0</v>
      </c>
      <c r="Q26" s="240"/>
      <c r="R26" s="240"/>
      <c r="S26" s="108">
        <f t="shared" si="4"/>
        <v>0</v>
      </c>
      <c r="T26" s="240"/>
      <c r="U26" s="240"/>
      <c r="V26" s="108">
        <f t="shared" si="5"/>
        <v>0</v>
      </c>
      <c r="W26" s="240"/>
      <c r="X26" s="240"/>
      <c r="Y26" s="108">
        <f t="shared" si="6"/>
        <v>0</v>
      </c>
      <c r="Z26" s="240"/>
      <c r="AA26" s="240"/>
      <c r="AB26" s="108">
        <f t="shared" si="7"/>
        <v>0</v>
      </c>
      <c r="AC26" s="240"/>
      <c r="AD26" s="240"/>
      <c r="AE26" s="108">
        <f t="shared" si="8"/>
        <v>0</v>
      </c>
      <c r="AF26" s="240"/>
      <c r="AG26" s="240"/>
      <c r="AH26" s="108">
        <f t="shared" si="9"/>
        <v>0</v>
      </c>
      <c r="AI26" s="240"/>
      <c r="AJ26" s="240"/>
      <c r="AK26" s="108">
        <f t="shared" si="10"/>
        <v>0</v>
      </c>
      <c r="AL26" s="240"/>
      <c r="AM26" s="240"/>
      <c r="AN26" s="108">
        <f t="shared" si="11"/>
        <v>0</v>
      </c>
      <c r="AO26" s="240"/>
      <c r="AP26" s="240"/>
      <c r="AQ26" s="108">
        <f t="shared" si="12"/>
        <v>0</v>
      </c>
      <c r="AR26" s="240"/>
      <c r="AS26" s="240"/>
      <c r="AT26" s="108">
        <f t="shared" si="13"/>
        <v>0</v>
      </c>
      <c r="AU26" s="240"/>
      <c r="AV26" s="240"/>
      <c r="AW26" s="108">
        <f t="shared" si="14"/>
        <v>0</v>
      </c>
      <c r="AX26" s="240"/>
      <c r="AY26" s="240"/>
      <c r="AZ26" s="108">
        <f t="shared" si="15"/>
        <v>0</v>
      </c>
      <c r="BA26" s="240"/>
      <c r="BB26" s="240"/>
      <c r="BC26" s="108">
        <f t="shared" si="16"/>
        <v>0</v>
      </c>
      <c r="BD26" s="240"/>
      <c r="BE26" s="240"/>
      <c r="BF26" s="108">
        <f t="shared" si="17"/>
        <v>0</v>
      </c>
      <c r="BG26" s="240"/>
      <c r="BH26" s="240"/>
      <c r="BI26" s="108">
        <f t="shared" si="18"/>
        <v>0</v>
      </c>
      <c r="BJ26" s="240"/>
      <c r="BK26" s="240"/>
      <c r="BL26" s="108">
        <f t="shared" si="19"/>
        <v>0</v>
      </c>
      <c r="BM26" s="240"/>
      <c r="BN26" s="240"/>
      <c r="BO26" s="108">
        <f t="shared" si="20"/>
        <v>0</v>
      </c>
      <c r="BP26" s="240"/>
      <c r="BQ26" s="240"/>
      <c r="BR26" s="108">
        <f t="shared" si="21"/>
        <v>0</v>
      </c>
      <c r="BS26" s="240"/>
      <c r="BT26" s="240"/>
      <c r="BU26" s="108">
        <f t="shared" si="22"/>
        <v>0</v>
      </c>
      <c r="BV26" s="240"/>
      <c r="BW26" s="240"/>
      <c r="BX26" s="108">
        <f t="shared" si="23"/>
        <v>0</v>
      </c>
      <c r="BY26" s="240"/>
      <c r="BZ26" s="240"/>
      <c r="CA26" s="108">
        <f t="shared" si="24"/>
        <v>0</v>
      </c>
      <c r="CB26" s="240"/>
      <c r="CC26" s="240"/>
      <c r="CD26" s="108">
        <f t="shared" si="25"/>
        <v>0</v>
      </c>
      <c r="CE26" s="240"/>
      <c r="CF26" s="240"/>
      <c r="CG26" s="108">
        <f t="shared" si="26"/>
        <v>0</v>
      </c>
      <c r="CH26" s="240"/>
      <c r="CI26" s="240"/>
      <c r="CJ26" s="108">
        <f t="shared" si="27"/>
        <v>0</v>
      </c>
      <c r="CK26" s="240"/>
      <c r="CL26" s="240"/>
      <c r="CM26" s="108">
        <f t="shared" si="28"/>
        <v>0</v>
      </c>
      <c r="CN26" s="240"/>
      <c r="CO26" s="240"/>
      <c r="CP26" s="108">
        <f t="shared" si="29"/>
        <v>0</v>
      </c>
      <c r="CQ26" s="240"/>
      <c r="CR26" s="240"/>
      <c r="CS26" s="108">
        <f t="shared" si="30"/>
        <v>0</v>
      </c>
      <c r="CT26" s="240"/>
      <c r="CU26" s="240"/>
      <c r="CV26" s="108">
        <f t="shared" si="31"/>
        <v>0</v>
      </c>
      <c r="CW26" s="240"/>
      <c r="CX26" s="240"/>
      <c r="CY26" s="108">
        <f t="shared" si="32"/>
        <v>0</v>
      </c>
      <c r="CZ26" s="240"/>
      <c r="DA26" s="240"/>
      <c r="DB26" s="108">
        <f t="shared" si="33"/>
        <v>0</v>
      </c>
      <c r="DC26" s="240"/>
      <c r="DD26" s="240"/>
      <c r="DE26" s="108">
        <f t="shared" si="34"/>
        <v>0</v>
      </c>
      <c r="DF26" s="240"/>
      <c r="DG26" s="240"/>
      <c r="DH26" s="108">
        <f t="shared" si="35"/>
        <v>0</v>
      </c>
      <c r="DI26" s="240"/>
      <c r="DJ26" s="240"/>
      <c r="DK26" s="108">
        <f t="shared" si="36"/>
        <v>0</v>
      </c>
      <c r="DL26" s="240"/>
      <c r="DM26" s="240"/>
      <c r="DN26" s="108">
        <f t="shared" si="37"/>
        <v>0</v>
      </c>
      <c r="DO26" s="240"/>
      <c r="DP26" s="240"/>
      <c r="DQ26" s="108">
        <f t="shared" si="38"/>
        <v>0</v>
      </c>
      <c r="DR26" s="240"/>
      <c r="DS26" s="240"/>
      <c r="DT26" s="108">
        <f t="shared" si="39"/>
        <v>0</v>
      </c>
      <c r="DU26" s="240"/>
      <c r="DV26" s="240"/>
      <c r="DW26" s="108">
        <f t="shared" si="40"/>
        <v>0</v>
      </c>
      <c r="DX26" s="240"/>
      <c r="DY26" s="240"/>
      <c r="DZ26" s="108">
        <f t="shared" si="41"/>
        <v>0</v>
      </c>
      <c r="EA26" s="240"/>
      <c r="EB26" s="240"/>
      <c r="EC26" s="108">
        <f t="shared" si="42"/>
        <v>0</v>
      </c>
      <c r="ED26" s="240"/>
      <c r="EE26" s="240"/>
      <c r="EF26" s="108">
        <f t="shared" si="43"/>
        <v>0</v>
      </c>
      <c r="EG26" s="240"/>
      <c r="EH26" s="240"/>
      <c r="EI26" s="108">
        <f t="shared" si="44"/>
        <v>0</v>
      </c>
      <c r="EJ26" s="240"/>
      <c r="EK26" s="240"/>
      <c r="EL26" s="108">
        <f t="shared" si="45"/>
        <v>0</v>
      </c>
      <c r="EM26" s="240"/>
      <c r="EN26" s="240"/>
      <c r="EO26" s="108">
        <f t="shared" si="46"/>
        <v>0</v>
      </c>
      <c r="EP26" s="240"/>
      <c r="EQ26" s="240"/>
      <c r="ER26" s="108">
        <f t="shared" si="47"/>
        <v>0</v>
      </c>
      <c r="ES26" s="240"/>
      <c r="ET26" s="240"/>
      <c r="EU26" s="108">
        <f t="shared" si="48"/>
        <v>0</v>
      </c>
      <c r="EV26" s="240"/>
      <c r="EW26" s="240"/>
      <c r="EX26" s="108">
        <f t="shared" si="49"/>
        <v>0</v>
      </c>
      <c r="EY26" s="240"/>
      <c r="EZ26" s="240"/>
      <c r="FA26" s="108">
        <f t="shared" si="50"/>
        <v>0</v>
      </c>
      <c r="FB26" s="240"/>
      <c r="FC26" s="240"/>
      <c r="FD26" s="108">
        <f t="shared" si="51"/>
        <v>0</v>
      </c>
      <c r="FE26" s="240"/>
      <c r="FF26" s="240"/>
      <c r="FG26" s="108">
        <f t="shared" si="52"/>
        <v>0</v>
      </c>
      <c r="FH26" s="240"/>
      <c r="FI26" s="240"/>
      <c r="FJ26" s="108">
        <f t="shared" si="53"/>
        <v>0</v>
      </c>
      <c r="FK26" s="240"/>
      <c r="FL26" s="240"/>
      <c r="FM26" s="108">
        <f t="shared" si="54"/>
        <v>0</v>
      </c>
      <c r="FN26" s="240"/>
      <c r="FO26" s="240"/>
      <c r="FP26" s="108">
        <f t="shared" si="55"/>
        <v>0</v>
      </c>
      <c r="FQ26" s="240"/>
      <c r="FR26" s="240"/>
      <c r="FS26" s="108">
        <f t="shared" si="56"/>
        <v>0</v>
      </c>
      <c r="FT26" s="240"/>
      <c r="FU26" s="240"/>
      <c r="FV26" s="108">
        <f t="shared" si="57"/>
        <v>0</v>
      </c>
      <c r="FW26" s="240"/>
      <c r="FX26" s="240"/>
      <c r="FY26" s="108">
        <f t="shared" si="58"/>
        <v>0</v>
      </c>
      <c r="FZ26" s="240"/>
      <c r="GA26" s="240"/>
      <c r="GB26" s="108">
        <f t="shared" si="59"/>
        <v>0</v>
      </c>
      <c r="GC26" s="240"/>
      <c r="GD26" s="240"/>
      <c r="GE26" s="108">
        <f t="shared" si="60"/>
        <v>0</v>
      </c>
      <c r="GF26" s="240"/>
      <c r="GG26" s="240"/>
      <c r="GH26" s="108">
        <f t="shared" si="61"/>
        <v>0</v>
      </c>
      <c r="GI26" s="240"/>
      <c r="GJ26" s="240"/>
      <c r="GK26" s="108">
        <f t="shared" si="62"/>
        <v>0</v>
      </c>
      <c r="GL26" s="240"/>
      <c r="GM26" s="240"/>
      <c r="GN26" s="108">
        <f t="shared" si="63"/>
        <v>0</v>
      </c>
      <c r="GO26" s="240"/>
      <c r="GP26" s="240"/>
      <c r="GQ26" s="108">
        <f t="shared" si="64"/>
        <v>0</v>
      </c>
      <c r="GR26" s="240"/>
      <c r="GS26" s="240"/>
      <c r="GT26" s="108">
        <f t="shared" si="65"/>
        <v>0</v>
      </c>
      <c r="GU26" s="240"/>
      <c r="GV26" s="240"/>
      <c r="GW26" s="108">
        <f t="shared" si="66"/>
        <v>0</v>
      </c>
      <c r="GX26" s="240"/>
      <c r="GY26" s="240"/>
      <c r="GZ26" s="108">
        <f t="shared" si="67"/>
        <v>0</v>
      </c>
      <c r="HA26" s="240"/>
      <c r="HB26" s="240"/>
      <c r="HC26" s="108">
        <f t="shared" si="68"/>
        <v>0</v>
      </c>
      <c r="HD26" s="240"/>
      <c r="HE26" s="240"/>
      <c r="HF26" s="108">
        <f t="shared" si="69"/>
        <v>0</v>
      </c>
      <c r="HG26" s="240"/>
      <c r="HH26" s="240"/>
      <c r="HI26" s="108">
        <f t="shared" si="70"/>
        <v>0</v>
      </c>
      <c r="HJ26" s="240"/>
      <c r="HK26" s="240"/>
      <c r="HL26" s="108">
        <f t="shared" si="71"/>
        <v>0</v>
      </c>
      <c r="HM26" s="240"/>
      <c r="HN26" s="240"/>
      <c r="HO26" s="108">
        <f t="shared" si="72"/>
        <v>0</v>
      </c>
      <c r="HP26" s="240"/>
      <c r="HQ26" s="240"/>
      <c r="HR26" s="108">
        <f t="shared" si="73"/>
        <v>0</v>
      </c>
      <c r="HS26" s="240"/>
      <c r="HT26" s="240"/>
      <c r="HU26" s="108">
        <f t="shared" si="74"/>
        <v>0</v>
      </c>
      <c r="HV26" s="240"/>
      <c r="HW26" s="240"/>
      <c r="HX26" s="108">
        <f t="shared" si="75"/>
        <v>0</v>
      </c>
      <c r="HY26" s="240"/>
      <c r="HZ26" s="240"/>
      <c r="IA26" s="108">
        <f t="shared" si="76"/>
        <v>0</v>
      </c>
      <c r="IB26" s="240"/>
      <c r="IC26" s="240"/>
      <c r="ID26" s="108">
        <f t="shared" si="77"/>
        <v>0</v>
      </c>
      <c r="IE26" s="240"/>
      <c r="IF26" s="240"/>
      <c r="IG26" s="108">
        <f t="shared" si="78"/>
        <v>0</v>
      </c>
      <c r="IH26" s="240"/>
      <c r="II26" s="240"/>
      <c r="IJ26" s="108">
        <f t="shared" si="79"/>
        <v>0</v>
      </c>
      <c r="IK26" s="240"/>
      <c r="IL26" s="240"/>
      <c r="IM26" s="108">
        <f t="shared" si="80"/>
        <v>0</v>
      </c>
      <c r="IN26" s="240"/>
      <c r="IO26" s="240"/>
      <c r="IP26" s="108">
        <f t="shared" si="81"/>
        <v>0</v>
      </c>
      <c r="IQ26" s="240"/>
      <c r="IR26" s="240"/>
      <c r="IS26" s="108">
        <f t="shared" si="82"/>
        <v>0</v>
      </c>
      <c r="IT26" s="240"/>
      <c r="IU26" s="240"/>
      <c r="IV26" s="108">
        <f t="shared" si="83"/>
        <v>0</v>
      </c>
      <c r="IW26" s="240"/>
      <c r="IX26" s="240"/>
      <c r="IY26" s="108">
        <f t="shared" si="84"/>
        <v>0</v>
      </c>
      <c r="IZ26" s="240"/>
      <c r="JA26" s="240"/>
      <c r="JB26" s="108">
        <f t="shared" si="85"/>
        <v>0</v>
      </c>
      <c r="JC26" s="240"/>
      <c r="JD26" s="240"/>
      <c r="JE26" s="108">
        <f t="shared" si="86"/>
        <v>0</v>
      </c>
      <c r="JF26" s="240"/>
      <c r="JG26" s="240"/>
      <c r="JH26" s="108">
        <f t="shared" si="87"/>
        <v>0</v>
      </c>
      <c r="JI26" s="240"/>
      <c r="JJ26" s="240"/>
      <c r="JK26" s="108">
        <f t="shared" si="88"/>
        <v>0</v>
      </c>
      <c r="JL26" s="240"/>
      <c r="JM26" s="240"/>
      <c r="JN26" s="108">
        <f t="shared" si="89"/>
        <v>0</v>
      </c>
      <c r="JO26" s="240"/>
      <c r="JP26" s="240"/>
      <c r="JQ26" s="108">
        <f t="shared" si="90"/>
        <v>0</v>
      </c>
      <c r="JR26" s="240"/>
      <c r="JS26" s="240"/>
      <c r="JT26" s="108">
        <f t="shared" si="91"/>
        <v>0</v>
      </c>
      <c r="JU26" s="240"/>
      <c r="JV26" s="240"/>
      <c r="JW26" s="108">
        <f t="shared" si="92"/>
        <v>0</v>
      </c>
      <c r="JX26" s="240"/>
      <c r="JY26" s="240"/>
      <c r="JZ26" s="108">
        <f t="shared" si="93"/>
        <v>0</v>
      </c>
      <c r="KA26" s="240"/>
      <c r="KB26" s="240"/>
      <c r="KC26" s="108">
        <f t="shared" si="94"/>
        <v>0</v>
      </c>
      <c r="KD26" s="240"/>
      <c r="KE26" s="240"/>
      <c r="KF26" s="108">
        <f t="shared" si="95"/>
        <v>0</v>
      </c>
      <c r="KG26" s="240"/>
      <c r="KH26" s="240"/>
      <c r="KI26" s="108">
        <f t="shared" si="96"/>
        <v>0</v>
      </c>
      <c r="KJ26" s="240"/>
      <c r="KK26" s="240"/>
      <c r="KL26" s="108">
        <f t="shared" si="97"/>
        <v>0</v>
      </c>
      <c r="KM26" s="240"/>
      <c r="KN26" s="240"/>
      <c r="KO26" s="108">
        <f t="shared" si="98"/>
        <v>0</v>
      </c>
      <c r="KP26" s="240"/>
      <c r="KQ26" s="240"/>
      <c r="KR26" s="108">
        <f t="shared" si="99"/>
        <v>0</v>
      </c>
      <c r="KS26" s="153">
        <f t="shared" si="100"/>
        <v>0</v>
      </c>
    </row>
    <row r="27" spans="1:305" ht="20.100000000000001" customHeight="1" x14ac:dyDescent="0.2">
      <c r="A27" s="248"/>
      <c r="B27" s="112" t="s">
        <v>2</v>
      </c>
      <c r="C27" s="100">
        <v>8</v>
      </c>
      <c r="D27" s="101" t="s">
        <v>183</v>
      </c>
      <c r="E27" s="240"/>
      <c r="F27" s="240"/>
      <c r="G27" s="108">
        <f t="shared" si="0"/>
        <v>0</v>
      </c>
      <c r="H27" s="240"/>
      <c r="I27" s="240"/>
      <c r="J27" s="108">
        <f t="shared" si="1"/>
        <v>0</v>
      </c>
      <c r="K27" s="240"/>
      <c r="L27" s="240"/>
      <c r="M27" s="108">
        <f t="shared" si="2"/>
        <v>0</v>
      </c>
      <c r="N27" s="240"/>
      <c r="O27" s="240"/>
      <c r="P27" s="108">
        <f t="shared" si="3"/>
        <v>0</v>
      </c>
      <c r="Q27" s="240"/>
      <c r="R27" s="240"/>
      <c r="S27" s="108">
        <f t="shared" si="4"/>
        <v>0</v>
      </c>
      <c r="T27" s="240"/>
      <c r="U27" s="240"/>
      <c r="V27" s="108">
        <f t="shared" si="5"/>
        <v>0</v>
      </c>
      <c r="W27" s="240"/>
      <c r="X27" s="240"/>
      <c r="Y27" s="108">
        <f t="shared" si="6"/>
        <v>0</v>
      </c>
      <c r="Z27" s="240"/>
      <c r="AA27" s="240"/>
      <c r="AB27" s="108">
        <f t="shared" si="7"/>
        <v>0</v>
      </c>
      <c r="AC27" s="240"/>
      <c r="AD27" s="240"/>
      <c r="AE27" s="108">
        <f t="shared" si="8"/>
        <v>0</v>
      </c>
      <c r="AF27" s="240"/>
      <c r="AG27" s="240"/>
      <c r="AH27" s="108">
        <f t="shared" si="9"/>
        <v>0</v>
      </c>
      <c r="AI27" s="240"/>
      <c r="AJ27" s="240"/>
      <c r="AK27" s="108">
        <f t="shared" si="10"/>
        <v>0</v>
      </c>
      <c r="AL27" s="240"/>
      <c r="AM27" s="240"/>
      <c r="AN27" s="108">
        <f t="shared" si="11"/>
        <v>0</v>
      </c>
      <c r="AO27" s="240"/>
      <c r="AP27" s="240"/>
      <c r="AQ27" s="108">
        <f t="shared" si="12"/>
        <v>0</v>
      </c>
      <c r="AR27" s="240"/>
      <c r="AS27" s="240"/>
      <c r="AT27" s="108">
        <f t="shared" si="13"/>
        <v>0</v>
      </c>
      <c r="AU27" s="240"/>
      <c r="AV27" s="240"/>
      <c r="AW27" s="108">
        <f t="shared" si="14"/>
        <v>0</v>
      </c>
      <c r="AX27" s="240"/>
      <c r="AY27" s="240"/>
      <c r="AZ27" s="108">
        <f t="shared" si="15"/>
        <v>0</v>
      </c>
      <c r="BA27" s="240"/>
      <c r="BB27" s="240"/>
      <c r="BC27" s="108">
        <f t="shared" si="16"/>
        <v>0</v>
      </c>
      <c r="BD27" s="240"/>
      <c r="BE27" s="240"/>
      <c r="BF27" s="108">
        <f t="shared" si="17"/>
        <v>0</v>
      </c>
      <c r="BG27" s="240"/>
      <c r="BH27" s="240"/>
      <c r="BI27" s="108">
        <f t="shared" si="18"/>
        <v>0</v>
      </c>
      <c r="BJ27" s="240"/>
      <c r="BK27" s="240"/>
      <c r="BL27" s="108">
        <f t="shared" si="19"/>
        <v>0</v>
      </c>
      <c r="BM27" s="240"/>
      <c r="BN27" s="240"/>
      <c r="BO27" s="108">
        <f t="shared" si="20"/>
        <v>0</v>
      </c>
      <c r="BP27" s="240"/>
      <c r="BQ27" s="240"/>
      <c r="BR27" s="108">
        <f t="shared" si="21"/>
        <v>0</v>
      </c>
      <c r="BS27" s="240"/>
      <c r="BT27" s="240"/>
      <c r="BU27" s="108">
        <f t="shared" si="22"/>
        <v>0</v>
      </c>
      <c r="BV27" s="240"/>
      <c r="BW27" s="240"/>
      <c r="BX27" s="108">
        <f t="shared" si="23"/>
        <v>0</v>
      </c>
      <c r="BY27" s="240"/>
      <c r="BZ27" s="240"/>
      <c r="CA27" s="108">
        <f t="shared" si="24"/>
        <v>0</v>
      </c>
      <c r="CB27" s="240"/>
      <c r="CC27" s="240"/>
      <c r="CD27" s="108">
        <f t="shared" si="25"/>
        <v>0</v>
      </c>
      <c r="CE27" s="240"/>
      <c r="CF27" s="240"/>
      <c r="CG27" s="108">
        <f t="shared" si="26"/>
        <v>0</v>
      </c>
      <c r="CH27" s="240"/>
      <c r="CI27" s="240"/>
      <c r="CJ27" s="108">
        <f t="shared" si="27"/>
        <v>0</v>
      </c>
      <c r="CK27" s="240"/>
      <c r="CL27" s="240"/>
      <c r="CM27" s="108">
        <f t="shared" si="28"/>
        <v>0</v>
      </c>
      <c r="CN27" s="240"/>
      <c r="CO27" s="240"/>
      <c r="CP27" s="108">
        <f t="shared" si="29"/>
        <v>0</v>
      </c>
      <c r="CQ27" s="240"/>
      <c r="CR27" s="240"/>
      <c r="CS27" s="108">
        <f t="shared" si="30"/>
        <v>0</v>
      </c>
      <c r="CT27" s="240"/>
      <c r="CU27" s="240"/>
      <c r="CV27" s="108">
        <f t="shared" si="31"/>
        <v>0</v>
      </c>
      <c r="CW27" s="240"/>
      <c r="CX27" s="240"/>
      <c r="CY27" s="108">
        <f t="shared" si="32"/>
        <v>0</v>
      </c>
      <c r="CZ27" s="240"/>
      <c r="DA27" s="240"/>
      <c r="DB27" s="108">
        <f t="shared" si="33"/>
        <v>0</v>
      </c>
      <c r="DC27" s="240"/>
      <c r="DD27" s="240"/>
      <c r="DE27" s="108">
        <f t="shared" si="34"/>
        <v>0</v>
      </c>
      <c r="DF27" s="240"/>
      <c r="DG27" s="240"/>
      <c r="DH27" s="108">
        <f t="shared" si="35"/>
        <v>0</v>
      </c>
      <c r="DI27" s="240"/>
      <c r="DJ27" s="240"/>
      <c r="DK27" s="108">
        <f t="shared" si="36"/>
        <v>0</v>
      </c>
      <c r="DL27" s="240"/>
      <c r="DM27" s="240"/>
      <c r="DN27" s="108">
        <f t="shared" si="37"/>
        <v>0</v>
      </c>
      <c r="DO27" s="240"/>
      <c r="DP27" s="240"/>
      <c r="DQ27" s="108">
        <f t="shared" si="38"/>
        <v>0</v>
      </c>
      <c r="DR27" s="240"/>
      <c r="DS27" s="240"/>
      <c r="DT27" s="108">
        <f t="shared" si="39"/>
        <v>0</v>
      </c>
      <c r="DU27" s="240"/>
      <c r="DV27" s="240"/>
      <c r="DW27" s="108">
        <f t="shared" si="40"/>
        <v>0</v>
      </c>
      <c r="DX27" s="240"/>
      <c r="DY27" s="240"/>
      <c r="DZ27" s="108">
        <f t="shared" si="41"/>
        <v>0</v>
      </c>
      <c r="EA27" s="240"/>
      <c r="EB27" s="240"/>
      <c r="EC27" s="108">
        <f t="shared" si="42"/>
        <v>0</v>
      </c>
      <c r="ED27" s="240"/>
      <c r="EE27" s="240"/>
      <c r="EF27" s="108">
        <f t="shared" si="43"/>
        <v>0</v>
      </c>
      <c r="EG27" s="240"/>
      <c r="EH27" s="240"/>
      <c r="EI27" s="108">
        <f t="shared" si="44"/>
        <v>0</v>
      </c>
      <c r="EJ27" s="240"/>
      <c r="EK27" s="240"/>
      <c r="EL27" s="108">
        <f t="shared" si="45"/>
        <v>0</v>
      </c>
      <c r="EM27" s="240"/>
      <c r="EN27" s="240"/>
      <c r="EO27" s="108">
        <f t="shared" si="46"/>
        <v>0</v>
      </c>
      <c r="EP27" s="240"/>
      <c r="EQ27" s="240"/>
      <c r="ER27" s="108">
        <f t="shared" si="47"/>
        <v>0</v>
      </c>
      <c r="ES27" s="240"/>
      <c r="ET27" s="240"/>
      <c r="EU27" s="108">
        <f t="shared" si="48"/>
        <v>0</v>
      </c>
      <c r="EV27" s="240"/>
      <c r="EW27" s="240"/>
      <c r="EX27" s="108">
        <f t="shared" si="49"/>
        <v>0</v>
      </c>
      <c r="EY27" s="240"/>
      <c r="EZ27" s="240"/>
      <c r="FA27" s="108">
        <f t="shared" si="50"/>
        <v>0</v>
      </c>
      <c r="FB27" s="240"/>
      <c r="FC27" s="240"/>
      <c r="FD27" s="108">
        <f t="shared" si="51"/>
        <v>0</v>
      </c>
      <c r="FE27" s="240"/>
      <c r="FF27" s="240"/>
      <c r="FG27" s="108">
        <f t="shared" si="52"/>
        <v>0</v>
      </c>
      <c r="FH27" s="240"/>
      <c r="FI27" s="240"/>
      <c r="FJ27" s="108">
        <f t="shared" si="53"/>
        <v>0</v>
      </c>
      <c r="FK27" s="240"/>
      <c r="FL27" s="240"/>
      <c r="FM27" s="108">
        <f t="shared" si="54"/>
        <v>0</v>
      </c>
      <c r="FN27" s="240"/>
      <c r="FO27" s="240"/>
      <c r="FP27" s="108">
        <f t="shared" si="55"/>
        <v>0</v>
      </c>
      <c r="FQ27" s="240"/>
      <c r="FR27" s="240"/>
      <c r="FS27" s="108">
        <f t="shared" si="56"/>
        <v>0</v>
      </c>
      <c r="FT27" s="240"/>
      <c r="FU27" s="240"/>
      <c r="FV27" s="108">
        <f t="shared" si="57"/>
        <v>0</v>
      </c>
      <c r="FW27" s="240"/>
      <c r="FX27" s="240"/>
      <c r="FY27" s="108">
        <f t="shared" si="58"/>
        <v>0</v>
      </c>
      <c r="FZ27" s="240"/>
      <c r="GA27" s="240"/>
      <c r="GB27" s="108">
        <f t="shared" si="59"/>
        <v>0</v>
      </c>
      <c r="GC27" s="240"/>
      <c r="GD27" s="240"/>
      <c r="GE27" s="108">
        <f t="shared" si="60"/>
        <v>0</v>
      </c>
      <c r="GF27" s="240"/>
      <c r="GG27" s="240"/>
      <c r="GH27" s="108">
        <f t="shared" si="61"/>
        <v>0</v>
      </c>
      <c r="GI27" s="240"/>
      <c r="GJ27" s="240"/>
      <c r="GK27" s="108">
        <f t="shared" si="62"/>
        <v>0</v>
      </c>
      <c r="GL27" s="240"/>
      <c r="GM27" s="240"/>
      <c r="GN27" s="108">
        <f t="shared" si="63"/>
        <v>0</v>
      </c>
      <c r="GO27" s="240"/>
      <c r="GP27" s="240"/>
      <c r="GQ27" s="108">
        <f t="shared" si="64"/>
        <v>0</v>
      </c>
      <c r="GR27" s="240"/>
      <c r="GS27" s="240"/>
      <c r="GT27" s="108">
        <f t="shared" si="65"/>
        <v>0</v>
      </c>
      <c r="GU27" s="240"/>
      <c r="GV27" s="240"/>
      <c r="GW27" s="108">
        <f t="shared" si="66"/>
        <v>0</v>
      </c>
      <c r="GX27" s="240"/>
      <c r="GY27" s="240"/>
      <c r="GZ27" s="108">
        <f t="shared" si="67"/>
        <v>0</v>
      </c>
      <c r="HA27" s="240"/>
      <c r="HB27" s="240"/>
      <c r="HC27" s="108">
        <f t="shared" si="68"/>
        <v>0</v>
      </c>
      <c r="HD27" s="240"/>
      <c r="HE27" s="240"/>
      <c r="HF27" s="108">
        <f t="shared" si="69"/>
        <v>0</v>
      </c>
      <c r="HG27" s="240"/>
      <c r="HH27" s="240"/>
      <c r="HI27" s="108">
        <f t="shared" si="70"/>
        <v>0</v>
      </c>
      <c r="HJ27" s="240"/>
      <c r="HK27" s="240"/>
      <c r="HL27" s="108">
        <f t="shared" si="71"/>
        <v>0</v>
      </c>
      <c r="HM27" s="240"/>
      <c r="HN27" s="240"/>
      <c r="HO27" s="108">
        <f t="shared" si="72"/>
        <v>0</v>
      </c>
      <c r="HP27" s="240"/>
      <c r="HQ27" s="240"/>
      <c r="HR27" s="108">
        <f t="shared" si="73"/>
        <v>0</v>
      </c>
      <c r="HS27" s="240"/>
      <c r="HT27" s="240"/>
      <c r="HU27" s="108">
        <f t="shared" si="74"/>
        <v>0</v>
      </c>
      <c r="HV27" s="240"/>
      <c r="HW27" s="240"/>
      <c r="HX27" s="108">
        <f t="shared" si="75"/>
        <v>0</v>
      </c>
      <c r="HY27" s="240"/>
      <c r="HZ27" s="240"/>
      <c r="IA27" s="108">
        <f t="shared" si="76"/>
        <v>0</v>
      </c>
      <c r="IB27" s="240"/>
      <c r="IC27" s="240"/>
      <c r="ID27" s="108">
        <f t="shared" si="77"/>
        <v>0</v>
      </c>
      <c r="IE27" s="240"/>
      <c r="IF27" s="240"/>
      <c r="IG27" s="108">
        <f t="shared" si="78"/>
        <v>0</v>
      </c>
      <c r="IH27" s="240"/>
      <c r="II27" s="240"/>
      <c r="IJ27" s="108">
        <f t="shared" si="79"/>
        <v>0</v>
      </c>
      <c r="IK27" s="240"/>
      <c r="IL27" s="240"/>
      <c r="IM27" s="108">
        <f t="shared" si="80"/>
        <v>0</v>
      </c>
      <c r="IN27" s="240"/>
      <c r="IO27" s="240"/>
      <c r="IP27" s="108">
        <f t="shared" si="81"/>
        <v>0</v>
      </c>
      <c r="IQ27" s="240"/>
      <c r="IR27" s="240"/>
      <c r="IS27" s="108">
        <f t="shared" si="82"/>
        <v>0</v>
      </c>
      <c r="IT27" s="240"/>
      <c r="IU27" s="240"/>
      <c r="IV27" s="108">
        <f t="shared" si="83"/>
        <v>0</v>
      </c>
      <c r="IW27" s="240"/>
      <c r="IX27" s="240"/>
      <c r="IY27" s="108">
        <f t="shared" si="84"/>
        <v>0</v>
      </c>
      <c r="IZ27" s="240"/>
      <c r="JA27" s="240"/>
      <c r="JB27" s="108">
        <f t="shared" si="85"/>
        <v>0</v>
      </c>
      <c r="JC27" s="240"/>
      <c r="JD27" s="240"/>
      <c r="JE27" s="108">
        <f t="shared" si="86"/>
        <v>0</v>
      </c>
      <c r="JF27" s="240"/>
      <c r="JG27" s="240"/>
      <c r="JH27" s="108">
        <f t="shared" si="87"/>
        <v>0</v>
      </c>
      <c r="JI27" s="240"/>
      <c r="JJ27" s="240"/>
      <c r="JK27" s="108">
        <f t="shared" si="88"/>
        <v>0</v>
      </c>
      <c r="JL27" s="240"/>
      <c r="JM27" s="240"/>
      <c r="JN27" s="108">
        <f t="shared" si="89"/>
        <v>0</v>
      </c>
      <c r="JO27" s="240"/>
      <c r="JP27" s="240"/>
      <c r="JQ27" s="108">
        <f t="shared" si="90"/>
        <v>0</v>
      </c>
      <c r="JR27" s="240"/>
      <c r="JS27" s="240"/>
      <c r="JT27" s="108">
        <f t="shared" si="91"/>
        <v>0</v>
      </c>
      <c r="JU27" s="240"/>
      <c r="JV27" s="240"/>
      <c r="JW27" s="108">
        <f t="shared" si="92"/>
        <v>0</v>
      </c>
      <c r="JX27" s="240"/>
      <c r="JY27" s="240"/>
      <c r="JZ27" s="108">
        <f t="shared" si="93"/>
        <v>0</v>
      </c>
      <c r="KA27" s="240"/>
      <c r="KB27" s="240"/>
      <c r="KC27" s="108">
        <f t="shared" si="94"/>
        <v>0</v>
      </c>
      <c r="KD27" s="240"/>
      <c r="KE27" s="240"/>
      <c r="KF27" s="108">
        <f t="shared" si="95"/>
        <v>0</v>
      </c>
      <c r="KG27" s="240"/>
      <c r="KH27" s="240"/>
      <c r="KI27" s="108">
        <f t="shared" si="96"/>
        <v>0</v>
      </c>
      <c r="KJ27" s="240"/>
      <c r="KK27" s="240"/>
      <c r="KL27" s="108">
        <f t="shared" si="97"/>
        <v>0</v>
      </c>
      <c r="KM27" s="240"/>
      <c r="KN27" s="240"/>
      <c r="KO27" s="108">
        <f t="shared" si="98"/>
        <v>0</v>
      </c>
      <c r="KP27" s="240"/>
      <c r="KQ27" s="240"/>
      <c r="KR27" s="108">
        <f t="shared" si="99"/>
        <v>0</v>
      </c>
      <c r="KS27" s="153">
        <f t="shared" si="100"/>
        <v>0</v>
      </c>
    </row>
    <row r="28" spans="1:305" ht="20.100000000000001" customHeight="1" x14ac:dyDescent="0.2">
      <c r="A28" s="248"/>
      <c r="B28" s="112" t="s">
        <v>3</v>
      </c>
      <c r="C28" s="100">
        <v>8</v>
      </c>
      <c r="D28" s="101" t="s">
        <v>184</v>
      </c>
      <c r="E28" s="240"/>
      <c r="F28" s="240"/>
      <c r="G28" s="108">
        <f t="shared" si="0"/>
        <v>0</v>
      </c>
      <c r="H28" s="240"/>
      <c r="I28" s="240"/>
      <c r="J28" s="108">
        <f t="shared" si="1"/>
        <v>0</v>
      </c>
      <c r="K28" s="240"/>
      <c r="L28" s="240"/>
      <c r="M28" s="108">
        <f t="shared" si="2"/>
        <v>0</v>
      </c>
      <c r="N28" s="240"/>
      <c r="O28" s="240"/>
      <c r="P28" s="108">
        <f t="shared" si="3"/>
        <v>0</v>
      </c>
      <c r="Q28" s="240"/>
      <c r="R28" s="240"/>
      <c r="S28" s="108">
        <f t="shared" si="4"/>
        <v>0</v>
      </c>
      <c r="T28" s="240"/>
      <c r="U28" s="240"/>
      <c r="V28" s="108">
        <f t="shared" si="5"/>
        <v>0</v>
      </c>
      <c r="W28" s="240"/>
      <c r="X28" s="240"/>
      <c r="Y28" s="108">
        <f t="shared" si="6"/>
        <v>0</v>
      </c>
      <c r="Z28" s="240"/>
      <c r="AA28" s="240"/>
      <c r="AB28" s="108">
        <f t="shared" si="7"/>
        <v>0</v>
      </c>
      <c r="AC28" s="240"/>
      <c r="AD28" s="240"/>
      <c r="AE28" s="108">
        <f t="shared" si="8"/>
        <v>0</v>
      </c>
      <c r="AF28" s="240"/>
      <c r="AG28" s="240"/>
      <c r="AH28" s="108">
        <f t="shared" si="9"/>
        <v>0</v>
      </c>
      <c r="AI28" s="240"/>
      <c r="AJ28" s="240"/>
      <c r="AK28" s="108">
        <f t="shared" si="10"/>
        <v>0</v>
      </c>
      <c r="AL28" s="240"/>
      <c r="AM28" s="240"/>
      <c r="AN28" s="108">
        <f t="shared" si="11"/>
        <v>0</v>
      </c>
      <c r="AO28" s="240"/>
      <c r="AP28" s="240"/>
      <c r="AQ28" s="108">
        <f t="shared" si="12"/>
        <v>0</v>
      </c>
      <c r="AR28" s="240"/>
      <c r="AS28" s="240"/>
      <c r="AT28" s="108">
        <f t="shared" si="13"/>
        <v>0</v>
      </c>
      <c r="AU28" s="240"/>
      <c r="AV28" s="240"/>
      <c r="AW28" s="108">
        <f t="shared" si="14"/>
        <v>0</v>
      </c>
      <c r="AX28" s="240"/>
      <c r="AY28" s="240"/>
      <c r="AZ28" s="108">
        <f t="shared" si="15"/>
        <v>0</v>
      </c>
      <c r="BA28" s="240"/>
      <c r="BB28" s="240"/>
      <c r="BC28" s="108">
        <f t="shared" si="16"/>
        <v>0</v>
      </c>
      <c r="BD28" s="240"/>
      <c r="BE28" s="240"/>
      <c r="BF28" s="108">
        <f t="shared" si="17"/>
        <v>0</v>
      </c>
      <c r="BG28" s="240"/>
      <c r="BH28" s="240"/>
      <c r="BI28" s="108">
        <f t="shared" si="18"/>
        <v>0</v>
      </c>
      <c r="BJ28" s="240"/>
      <c r="BK28" s="240"/>
      <c r="BL28" s="108">
        <f t="shared" si="19"/>
        <v>0</v>
      </c>
      <c r="BM28" s="240"/>
      <c r="BN28" s="240"/>
      <c r="BO28" s="108">
        <f t="shared" si="20"/>
        <v>0</v>
      </c>
      <c r="BP28" s="240"/>
      <c r="BQ28" s="240"/>
      <c r="BR28" s="108">
        <f t="shared" si="21"/>
        <v>0</v>
      </c>
      <c r="BS28" s="240"/>
      <c r="BT28" s="240"/>
      <c r="BU28" s="108">
        <f t="shared" si="22"/>
        <v>0</v>
      </c>
      <c r="BV28" s="240"/>
      <c r="BW28" s="240"/>
      <c r="BX28" s="108">
        <f t="shared" si="23"/>
        <v>0</v>
      </c>
      <c r="BY28" s="240"/>
      <c r="BZ28" s="240"/>
      <c r="CA28" s="108">
        <f t="shared" si="24"/>
        <v>0</v>
      </c>
      <c r="CB28" s="240"/>
      <c r="CC28" s="240"/>
      <c r="CD28" s="108">
        <f t="shared" si="25"/>
        <v>0</v>
      </c>
      <c r="CE28" s="240"/>
      <c r="CF28" s="240"/>
      <c r="CG28" s="108">
        <f t="shared" si="26"/>
        <v>0</v>
      </c>
      <c r="CH28" s="240"/>
      <c r="CI28" s="240"/>
      <c r="CJ28" s="108">
        <f t="shared" si="27"/>
        <v>0</v>
      </c>
      <c r="CK28" s="240"/>
      <c r="CL28" s="240"/>
      <c r="CM28" s="108">
        <f t="shared" si="28"/>
        <v>0</v>
      </c>
      <c r="CN28" s="240"/>
      <c r="CO28" s="240"/>
      <c r="CP28" s="108">
        <f t="shared" si="29"/>
        <v>0</v>
      </c>
      <c r="CQ28" s="240"/>
      <c r="CR28" s="240"/>
      <c r="CS28" s="108">
        <f t="shared" si="30"/>
        <v>0</v>
      </c>
      <c r="CT28" s="240"/>
      <c r="CU28" s="240"/>
      <c r="CV28" s="108">
        <f t="shared" si="31"/>
        <v>0</v>
      </c>
      <c r="CW28" s="240"/>
      <c r="CX28" s="240"/>
      <c r="CY28" s="108">
        <f t="shared" si="32"/>
        <v>0</v>
      </c>
      <c r="CZ28" s="240"/>
      <c r="DA28" s="240"/>
      <c r="DB28" s="108">
        <f t="shared" si="33"/>
        <v>0</v>
      </c>
      <c r="DC28" s="240"/>
      <c r="DD28" s="240"/>
      <c r="DE28" s="108">
        <f t="shared" si="34"/>
        <v>0</v>
      </c>
      <c r="DF28" s="240"/>
      <c r="DG28" s="240"/>
      <c r="DH28" s="108">
        <f t="shared" si="35"/>
        <v>0</v>
      </c>
      <c r="DI28" s="240"/>
      <c r="DJ28" s="240"/>
      <c r="DK28" s="108">
        <f t="shared" si="36"/>
        <v>0</v>
      </c>
      <c r="DL28" s="240"/>
      <c r="DM28" s="240"/>
      <c r="DN28" s="108">
        <f t="shared" si="37"/>
        <v>0</v>
      </c>
      <c r="DO28" s="240"/>
      <c r="DP28" s="240"/>
      <c r="DQ28" s="108">
        <f t="shared" si="38"/>
        <v>0</v>
      </c>
      <c r="DR28" s="240"/>
      <c r="DS28" s="240"/>
      <c r="DT28" s="108">
        <f t="shared" si="39"/>
        <v>0</v>
      </c>
      <c r="DU28" s="240"/>
      <c r="DV28" s="240"/>
      <c r="DW28" s="108">
        <f t="shared" si="40"/>
        <v>0</v>
      </c>
      <c r="DX28" s="240"/>
      <c r="DY28" s="240"/>
      <c r="DZ28" s="108">
        <f t="shared" si="41"/>
        <v>0</v>
      </c>
      <c r="EA28" s="240"/>
      <c r="EB28" s="240"/>
      <c r="EC28" s="108">
        <f t="shared" si="42"/>
        <v>0</v>
      </c>
      <c r="ED28" s="240"/>
      <c r="EE28" s="240"/>
      <c r="EF28" s="108">
        <f t="shared" si="43"/>
        <v>0</v>
      </c>
      <c r="EG28" s="240"/>
      <c r="EH28" s="240"/>
      <c r="EI28" s="108">
        <f t="shared" si="44"/>
        <v>0</v>
      </c>
      <c r="EJ28" s="240"/>
      <c r="EK28" s="240"/>
      <c r="EL28" s="108">
        <f t="shared" si="45"/>
        <v>0</v>
      </c>
      <c r="EM28" s="240"/>
      <c r="EN28" s="240"/>
      <c r="EO28" s="108">
        <f t="shared" si="46"/>
        <v>0</v>
      </c>
      <c r="EP28" s="240"/>
      <c r="EQ28" s="240"/>
      <c r="ER28" s="108">
        <f t="shared" si="47"/>
        <v>0</v>
      </c>
      <c r="ES28" s="240"/>
      <c r="ET28" s="240"/>
      <c r="EU28" s="108">
        <f t="shared" si="48"/>
        <v>0</v>
      </c>
      <c r="EV28" s="240"/>
      <c r="EW28" s="240"/>
      <c r="EX28" s="108">
        <f t="shared" si="49"/>
        <v>0</v>
      </c>
      <c r="EY28" s="240"/>
      <c r="EZ28" s="240"/>
      <c r="FA28" s="108">
        <f t="shared" si="50"/>
        <v>0</v>
      </c>
      <c r="FB28" s="240"/>
      <c r="FC28" s="240"/>
      <c r="FD28" s="108">
        <f t="shared" si="51"/>
        <v>0</v>
      </c>
      <c r="FE28" s="240"/>
      <c r="FF28" s="240"/>
      <c r="FG28" s="108">
        <f t="shared" si="52"/>
        <v>0</v>
      </c>
      <c r="FH28" s="240"/>
      <c r="FI28" s="240"/>
      <c r="FJ28" s="108">
        <f t="shared" si="53"/>
        <v>0</v>
      </c>
      <c r="FK28" s="240"/>
      <c r="FL28" s="240"/>
      <c r="FM28" s="108">
        <f t="shared" si="54"/>
        <v>0</v>
      </c>
      <c r="FN28" s="240"/>
      <c r="FO28" s="240"/>
      <c r="FP28" s="108">
        <f t="shared" si="55"/>
        <v>0</v>
      </c>
      <c r="FQ28" s="240"/>
      <c r="FR28" s="240"/>
      <c r="FS28" s="108">
        <f t="shared" si="56"/>
        <v>0</v>
      </c>
      <c r="FT28" s="240"/>
      <c r="FU28" s="240"/>
      <c r="FV28" s="108">
        <f t="shared" si="57"/>
        <v>0</v>
      </c>
      <c r="FW28" s="240"/>
      <c r="FX28" s="240"/>
      <c r="FY28" s="108">
        <f t="shared" si="58"/>
        <v>0</v>
      </c>
      <c r="FZ28" s="240"/>
      <c r="GA28" s="240"/>
      <c r="GB28" s="108">
        <f t="shared" si="59"/>
        <v>0</v>
      </c>
      <c r="GC28" s="240"/>
      <c r="GD28" s="240"/>
      <c r="GE28" s="108">
        <f t="shared" si="60"/>
        <v>0</v>
      </c>
      <c r="GF28" s="240"/>
      <c r="GG28" s="240"/>
      <c r="GH28" s="108">
        <f t="shared" si="61"/>
        <v>0</v>
      </c>
      <c r="GI28" s="240"/>
      <c r="GJ28" s="240"/>
      <c r="GK28" s="108">
        <f t="shared" si="62"/>
        <v>0</v>
      </c>
      <c r="GL28" s="240"/>
      <c r="GM28" s="240"/>
      <c r="GN28" s="108">
        <f t="shared" si="63"/>
        <v>0</v>
      </c>
      <c r="GO28" s="240"/>
      <c r="GP28" s="240"/>
      <c r="GQ28" s="108">
        <f t="shared" si="64"/>
        <v>0</v>
      </c>
      <c r="GR28" s="240"/>
      <c r="GS28" s="240"/>
      <c r="GT28" s="108">
        <f t="shared" si="65"/>
        <v>0</v>
      </c>
      <c r="GU28" s="240"/>
      <c r="GV28" s="240"/>
      <c r="GW28" s="108">
        <f t="shared" si="66"/>
        <v>0</v>
      </c>
      <c r="GX28" s="240"/>
      <c r="GY28" s="240"/>
      <c r="GZ28" s="108">
        <f t="shared" si="67"/>
        <v>0</v>
      </c>
      <c r="HA28" s="240"/>
      <c r="HB28" s="240"/>
      <c r="HC28" s="108">
        <f t="shared" si="68"/>
        <v>0</v>
      </c>
      <c r="HD28" s="240"/>
      <c r="HE28" s="240"/>
      <c r="HF28" s="108">
        <f t="shared" si="69"/>
        <v>0</v>
      </c>
      <c r="HG28" s="240"/>
      <c r="HH28" s="240"/>
      <c r="HI28" s="108">
        <f t="shared" si="70"/>
        <v>0</v>
      </c>
      <c r="HJ28" s="240"/>
      <c r="HK28" s="240"/>
      <c r="HL28" s="108">
        <f t="shared" si="71"/>
        <v>0</v>
      </c>
      <c r="HM28" s="240"/>
      <c r="HN28" s="240"/>
      <c r="HO28" s="108">
        <f t="shared" si="72"/>
        <v>0</v>
      </c>
      <c r="HP28" s="240"/>
      <c r="HQ28" s="240"/>
      <c r="HR28" s="108">
        <f t="shared" si="73"/>
        <v>0</v>
      </c>
      <c r="HS28" s="240"/>
      <c r="HT28" s="240"/>
      <c r="HU28" s="108">
        <f t="shared" si="74"/>
        <v>0</v>
      </c>
      <c r="HV28" s="240"/>
      <c r="HW28" s="240"/>
      <c r="HX28" s="108">
        <f t="shared" si="75"/>
        <v>0</v>
      </c>
      <c r="HY28" s="240"/>
      <c r="HZ28" s="240"/>
      <c r="IA28" s="108">
        <f t="shared" si="76"/>
        <v>0</v>
      </c>
      <c r="IB28" s="240"/>
      <c r="IC28" s="240"/>
      <c r="ID28" s="108">
        <f t="shared" si="77"/>
        <v>0</v>
      </c>
      <c r="IE28" s="240"/>
      <c r="IF28" s="240"/>
      <c r="IG28" s="108">
        <f t="shared" si="78"/>
        <v>0</v>
      </c>
      <c r="IH28" s="240"/>
      <c r="II28" s="240"/>
      <c r="IJ28" s="108">
        <f t="shared" si="79"/>
        <v>0</v>
      </c>
      <c r="IK28" s="240"/>
      <c r="IL28" s="240"/>
      <c r="IM28" s="108">
        <f t="shared" si="80"/>
        <v>0</v>
      </c>
      <c r="IN28" s="240"/>
      <c r="IO28" s="240"/>
      <c r="IP28" s="108">
        <f t="shared" si="81"/>
        <v>0</v>
      </c>
      <c r="IQ28" s="240"/>
      <c r="IR28" s="240"/>
      <c r="IS28" s="108">
        <f t="shared" si="82"/>
        <v>0</v>
      </c>
      <c r="IT28" s="240"/>
      <c r="IU28" s="240"/>
      <c r="IV28" s="108">
        <f t="shared" si="83"/>
        <v>0</v>
      </c>
      <c r="IW28" s="240"/>
      <c r="IX28" s="240"/>
      <c r="IY28" s="108">
        <f t="shared" si="84"/>
        <v>0</v>
      </c>
      <c r="IZ28" s="240"/>
      <c r="JA28" s="240"/>
      <c r="JB28" s="108">
        <f t="shared" si="85"/>
        <v>0</v>
      </c>
      <c r="JC28" s="240"/>
      <c r="JD28" s="240"/>
      <c r="JE28" s="108">
        <f t="shared" si="86"/>
        <v>0</v>
      </c>
      <c r="JF28" s="240"/>
      <c r="JG28" s="240"/>
      <c r="JH28" s="108">
        <f t="shared" si="87"/>
        <v>0</v>
      </c>
      <c r="JI28" s="240"/>
      <c r="JJ28" s="240"/>
      <c r="JK28" s="108">
        <f t="shared" si="88"/>
        <v>0</v>
      </c>
      <c r="JL28" s="240"/>
      <c r="JM28" s="240"/>
      <c r="JN28" s="108">
        <f t="shared" si="89"/>
        <v>0</v>
      </c>
      <c r="JO28" s="240"/>
      <c r="JP28" s="240"/>
      <c r="JQ28" s="108">
        <f t="shared" si="90"/>
        <v>0</v>
      </c>
      <c r="JR28" s="240"/>
      <c r="JS28" s="240"/>
      <c r="JT28" s="108">
        <f t="shared" si="91"/>
        <v>0</v>
      </c>
      <c r="JU28" s="240"/>
      <c r="JV28" s="240"/>
      <c r="JW28" s="108">
        <f t="shared" si="92"/>
        <v>0</v>
      </c>
      <c r="JX28" s="240"/>
      <c r="JY28" s="240"/>
      <c r="JZ28" s="108">
        <f t="shared" si="93"/>
        <v>0</v>
      </c>
      <c r="KA28" s="240"/>
      <c r="KB28" s="240"/>
      <c r="KC28" s="108">
        <f t="shared" si="94"/>
        <v>0</v>
      </c>
      <c r="KD28" s="240"/>
      <c r="KE28" s="240"/>
      <c r="KF28" s="108">
        <f t="shared" si="95"/>
        <v>0</v>
      </c>
      <c r="KG28" s="240"/>
      <c r="KH28" s="240"/>
      <c r="KI28" s="108">
        <f t="shared" si="96"/>
        <v>0</v>
      </c>
      <c r="KJ28" s="240"/>
      <c r="KK28" s="240"/>
      <c r="KL28" s="108">
        <f t="shared" si="97"/>
        <v>0</v>
      </c>
      <c r="KM28" s="240"/>
      <c r="KN28" s="240"/>
      <c r="KO28" s="108">
        <f t="shared" si="98"/>
        <v>0</v>
      </c>
      <c r="KP28" s="240"/>
      <c r="KQ28" s="240"/>
      <c r="KR28" s="108">
        <f t="shared" si="99"/>
        <v>0</v>
      </c>
      <c r="KS28" s="153">
        <f t="shared" si="100"/>
        <v>0</v>
      </c>
    </row>
    <row r="29" spans="1:305" ht="20.100000000000001" customHeight="1" x14ac:dyDescent="0.2">
      <c r="A29" s="253" t="s">
        <v>43</v>
      </c>
      <c r="B29" s="111" t="s">
        <v>124</v>
      </c>
      <c r="C29" s="100">
        <v>10</v>
      </c>
      <c r="D29" s="101" t="s">
        <v>185</v>
      </c>
      <c r="E29" s="240"/>
      <c r="F29" s="240"/>
      <c r="G29" s="108">
        <f t="shared" si="0"/>
        <v>0</v>
      </c>
      <c r="H29" s="240"/>
      <c r="I29" s="240"/>
      <c r="J29" s="108">
        <f t="shared" si="1"/>
        <v>0</v>
      </c>
      <c r="K29" s="240"/>
      <c r="L29" s="240"/>
      <c r="M29" s="108">
        <f t="shared" si="2"/>
        <v>0</v>
      </c>
      <c r="N29" s="240"/>
      <c r="O29" s="240"/>
      <c r="P29" s="108">
        <f t="shared" si="3"/>
        <v>0</v>
      </c>
      <c r="Q29" s="240"/>
      <c r="R29" s="240"/>
      <c r="S29" s="108">
        <f t="shared" si="4"/>
        <v>0</v>
      </c>
      <c r="T29" s="240"/>
      <c r="U29" s="240"/>
      <c r="V29" s="108">
        <f t="shared" si="5"/>
        <v>0</v>
      </c>
      <c r="W29" s="240"/>
      <c r="X29" s="240"/>
      <c r="Y29" s="108">
        <f t="shared" si="6"/>
        <v>0</v>
      </c>
      <c r="Z29" s="240"/>
      <c r="AA29" s="240"/>
      <c r="AB29" s="108">
        <f t="shared" si="7"/>
        <v>0</v>
      </c>
      <c r="AC29" s="240"/>
      <c r="AD29" s="240"/>
      <c r="AE29" s="108">
        <f t="shared" si="8"/>
        <v>0</v>
      </c>
      <c r="AF29" s="240"/>
      <c r="AG29" s="240"/>
      <c r="AH29" s="108">
        <f t="shared" si="9"/>
        <v>0</v>
      </c>
      <c r="AI29" s="240"/>
      <c r="AJ29" s="240"/>
      <c r="AK29" s="108">
        <f t="shared" si="10"/>
        <v>0</v>
      </c>
      <c r="AL29" s="240"/>
      <c r="AM29" s="240"/>
      <c r="AN29" s="108">
        <f t="shared" si="11"/>
        <v>0</v>
      </c>
      <c r="AO29" s="240"/>
      <c r="AP29" s="240"/>
      <c r="AQ29" s="108">
        <f t="shared" si="12"/>
        <v>0</v>
      </c>
      <c r="AR29" s="240"/>
      <c r="AS29" s="240"/>
      <c r="AT29" s="108">
        <f t="shared" si="13"/>
        <v>0</v>
      </c>
      <c r="AU29" s="240"/>
      <c r="AV29" s="240"/>
      <c r="AW29" s="108">
        <f t="shared" si="14"/>
        <v>0</v>
      </c>
      <c r="AX29" s="240"/>
      <c r="AY29" s="240"/>
      <c r="AZ29" s="108">
        <f t="shared" si="15"/>
        <v>0</v>
      </c>
      <c r="BA29" s="240"/>
      <c r="BB29" s="240"/>
      <c r="BC29" s="108">
        <f t="shared" si="16"/>
        <v>0</v>
      </c>
      <c r="BD29" s="240"/>
      <c r="BE29" s="240"/>
      <c r="BF29" s="108">
        <f t="shared" si="17"/>
        <v>0</v>
      </c>
      <c r="BG29" s="240"/>
      <c r="BH29" s="240"/>
      <c r="BI29" s="108">
        <f t="shared" si="18"/>
        <v>0</v>
      </c>
      <c r="BJ29" s="240"/>
      <c r="BK29" s="240"/>
      <c r="BL29" s="108">
        <f t="shared" si="19"/>
        <v>0</v>
      </c>
      <c r="BM29" s="240"/>
      <c r="BN29" s="240"/>
      <c r="BO29" s="108">
        <f t="shared" si="20"/>
        <v>0</v>
      </c>
      <c r="BP29" s="240"/>
      <c r="BQ29" s="240"/>
      <c r="BR29" s="108">
        <f t="shared" si="21"/>
        <v>0</v>
      </c>
      <c r="BS29" s="240"/>
      <c r="BT29" s="240"/>
      <c r="BU29" s="108">
        <f t="shared" si="22"/>
        <v>0</v>
      </c>
      <c r="BV29" s="240"/>
      <c r="BW29" s="240"/>
      <c r="BX29" s="108">
        <f t="shared" si="23"/>
        <v>0</v>
      </c>
      <c r="BY29" s="240"/>
      <c r="BZ29" s="240"/>
      <c r="CA29" s="108">
        <f t="shared" si="24"/>
        <v>0</v>
      </c>
      <c r="CB29" s="240"/>
      <c r="CC29" s="240"/>
      <c r="CD29" s="108">
        <f t="shared" si="25"/>
        <v>0</v>
      </c>
      <c r="CE29" s="240"/>
      <c r="CF29" s="240"/>
      <c r="CG29" s="108">
        <f t="shared" si="26"/>
        <v>0</v>
      </c>
      <c r="CH29" s="240"/>
      <c r="CI29" s="240"/>
      <c r="CJ29" s="108">
        <f t="shared" si="27"/>
        <v>0</v>
      </c>
      <c r="CK29" s="240"/>
      <c r="CL29" s="240"/>
      <c r="CM29" s="108">
        <f t="shared" si="28"/>
        <v>0</v>
      </c>
      <c r="CN29" s="240"/>
      <c r="CO29" s="240"/>
      <c r="CP29" s="108">
        <f t="shared" si="29"/>
        <v>0</v>
      </c>
      <c r="CQ29" s="240"/>
      <c r="CR29" s="240"/>
      <c r="CS29" s="108">
        <f t="shared" si="30"/>
        <v>0</v>
      </c>
      <c r="CT29" s="240"/>
      <c r="CU29" s="240"/>
      <c r="CV29" s="108">
        <f t="shared" si="31"/>
        <v>0</v>
      </c>
      <c r="CW29" s="240"/>
      <c r="CX29" s="240"/>
      <c r="CY29" s="108">
        <f t="shared" si="32"/>
        <v>0</v>
      </c>
      <c r="CZ29" s="240"/>
      <c r="DA29" s="240"/>
      <c r="DB29" s="108">
        <f t="shared" si="33"/>
        <v>0</v>
      </c>
      <c r="DC29" s="240"/>
      <c r="DD29" s="240"/>
      <c r="DE29" s="108">
        <f t="shared" si="34"/>
        <v>0</v>
      </c>
      <c r="DF29" s="240"/>
      <c r="DG29" s="240"/>
      <c r="DH29" s="108">
        <f t="shared" si="35"/>
        <v>0</v>
      </c>
      <c r="DI29" s="240"/>
      <c r="DJ29" s="240"/>
      <c r="DK29" s="108">
        <f t="shared" si="36"/>
        <v>0</v>
      </c>
      <c r="DL29" s="240"/>
      <c r="DM29" s="240"/>
      <c r="DN29" s="108">
        <f t="shared" si="37"/>
        <v>0</v>
      </c>
      <c r="DO29" s="240"/>
      <c r="DP29" s="240"/>
      <c r="DQ29" s="108">
        <f t="shared" si="38"/>
        <v>0</v>
      </c>
      <c r="DR29" s="240"/>
      <c r="DS29" s="240"/>
      <c r="DT29" s="108">
        <f t="shared" si="39"/>
        <v>0</v>
      </c>
      <c r="DU29" s="240"/>
      <c r="DV29" s="240"/>
      <c r="DW29" s="108">
        <f t="shared" si="40"/>
        <v>0</v>
      </c>
      <c r="DX29" s="240"/>
      <c r="DY29" s="240"/>
      <c r="DZ29" s="108">
        <f t="shared" si="41"/>
        <v>0</v>
      </c>
      <c r="EA29" s="240"/>
      <c r="EB29" s="240"/>
      <c r="EC29" s="108">
        <f t="shared" si="42"/>
        <v>0</v>
      </c>
      <c r="ED29" s="240"/>
      <c r="EE29" s="240"/>
      <c r="EF29" s="108">
        <f t="shared" si="43"/>
        <v>0</v>
      </c>
      <c r="EG29" s="240"/>
      <c r="EH29" s="240"/>
      <c r="EI29" s="108">
        <f t="shared" si="44"/>
        <v>0</v>
      </c>
      <c r="EJ29" s="240"/>
      <c r="EK29" s="240"/>
      <c r="EL29" s="108">
        <f t="shared" si="45"/>
        <v>0</v>
      </c>
      <c r="EM29" s="240"/>
      <c r="EN29" s="240"/>
      <c r="EO29" s="108">
        <f t="shared" si="46"/>
        <v>0</v>
      </c>
      <c r="EP29" s="240"/>
      <c r="EQ29" s="240"/>
      <c r="ER29" s="108">
        <f t="shared" si="47"/>
        <v>0</v>
      </c>
      <c r="ES29" s="240"/>
      <c r="ET29" s="240"/>
      <c r="EU29" s="108">
        <f t="shared" si="48"/>
        <v>0</v>
      </c>
      <c r="EV29" s="240"/>
      <c r="EW29" s="240"/>
      <c r="EX29" s="108">
        <f t="shared" si="49"/>
        <v>0</v>
      </c>
      <c r="EY29" s="240"/>
      <c r="EZ29" s="240"/>
      <c r="FA29" s="108">
        <f t="shared" si="50"/>
        <v>0</v>
      </c>
      <c r="FB29" s="240"/>
      <c r="FC29" s="240"/>
      <c r="FD29" s="108">
        <f t="shared" si="51"/>
        <v>0</v>
      </c>
      <c r="FE29" s="240"/>
      <c r="FF29" s="240"/>
      <c r="FG29" s="108">
        <f t="shared" si="52"/>
        <v>0</v>
      </c>
      <c r="FH29" s="240"/>
      <c r="FI29" s="240"/>
      <c r="FJ29" s="108">
        <f t="shared" si="53"/>
        <v>0</v>
      </c>
      <c r="FK29" s="240"/>
      <c r="FL29" s="240"/>
      <c r="FM29" s="108">
        <f t="shared" si="54"/>
        <v>0</v>
      </c>
      <c r="FN29" s="240"/>
      <c r="FO29" s="240"/>
      <c r="FP29" s="108">
        <f t="shared" si="55"/>
        <v>0</v>
      </c>
      <c r="FQ29" s="240"/>
      <c r="FR29" s="240"/>
      <c r="FS29" s="108">
        <f t="shared" si="56"/>
        <v>0</v>
      </c>
      <c r="FT29" s="240"/>
      <c r="FU29" s="240"/>
      <c r="FV29" s="108">
        <f t="shared" si="57"/>
        <v>0</v>
      </c>
      <c r="FW29" s="240"/>
      <c r="FX29" s="240"/>
      <c r="FY29" s="108">
        <f t="shared" si="58"/>
        <v>0</v>
      </c>
      <c r="FZ29" s="240"/>
      <c r="GA29" s="240"/>
      <c r="GB29" s="108">
        <f t="shared" si="59"/>
        <v>0</v>
      </c>
      <c r="GC29" s="240"/>
      <c r="GD29" s="240"/>
      <c r="GE29" s="108">
        <f t="shared" si="60"/>
        <v>0</v>
      </c>
      <c r="GF29" s="240"/>
      <c r="GG29" s="240"/>
      <c r="GH29" s="108">
        <f t="shared" si="61"/>
        <v>0</v>
      </c>
      <c r="GI29" s="240"/>
      <c r="GJ29" s="240"/>
      <c r="GK29" s="108">
        <f t="shared" si="62"/>
        <v>0</v>
      </c>
      <c r="GL29" s="240"/>
      <c r="GM29" s="240"/>
      <c r="GN29" s="108">
        <f t="shared" si="63"/>
        <v>0</v>
      </c>
      <c r="GO29" s="240"/>
      <c r="GP29" s="240"/>
      <c r="GQ29" s="108">
        <f t="shared" si="64"/>
        <v>0</v>
      </c>
      <c r="GR29" s="240"/>
      <c r="GS29" s="240"/>
      <c r="GT29" s="108">
        <f t="shared" si="65"/>
        <v>0</v>
      </c>
      <c r="GU29" s="240"/>
      <c r="GV29" s="240"/>
      <c r="GW29" s="108">
        <f t="shared" si="66"/>
        <v>0</v>
      </c>
      <c r="GX29" s="240"/>
      <c r="GY29" s="240"/>
      <c r="GZ29" s="108">
        <f t="shared" si="67"/>
        <v>0</v>
      </c>
      <c r="HA29" s="240"/>
      <c r="HB29" s="240"/>
      <c r="HC29" s="108">
        <f t="shared" si="68"/>
        <v>0</v>
      </c>
      <c r="HD29" s="240"/>
      <c r="HE29" s="240"/>
      <c r="HF29" s="108">
        <f t="shared" si="69"/>
        <v>0</v>
      </c>
      <c r="HG29" s="240"/>
      <c r="HH29" s="240"/>
      <c r="HI29" s="108">
        <f t="shared" si="70"/>
        <v>0</v>
      </c>
      <c r="HJ29" s="240"/>
      <c r="HK29" s="240"/>
      <c r="HL29" s="108">
        <f t="shared" si="71"/>
        <v>0</v>
      </c>
      <c r="HM29" s="240"/>
      <c r="HN29" s="240"/>
      <c r="HO29" s="108">
        <f t="shared" si="72"/>
        <v>0</v>
      </c>
      <c r="HP29" s="240"/>
      <c r="HQ29" s="240"/>
      <c r="HR29" s="108">
        <f t="shared" si="73"/>
        <v>0</v>
      </c>
      <c r="HS29" s="240"/>
      <c r="HT29" s="240"/>
      <c r="HU29" s="108">
        <f t="shared" si="74"/>
        <v>0</v>
      </c>
      <c r="HV29" s="240"/>
      <c r="HW29" s="240"/>
      <c r="HX29" s="108">
        <f t="shared" si="75"/>
        <v>0</v>
      </c>
      <c r="HY29" s="240"/>
      <c r="HZ29" s="240"/>
      <c r="IA29" s="108">
        <f t="shared" si="76"/>
        <v>0</v>
      </c>
      <c r="IB29" s="240"/>
      <c r="IC29" s="240"/>
      <c r="ID29" s="108">
        <f t="shared" si="77"/>
        <v>0</v>
      </c>
      <c r="IE29" s="240"/>
      <c r="IF29" s="240"/>
      <c r="IG29" s="108">
        <f t="shared" si="78"/>
        <v>0</v>
      </c>
      <c r="IH29" s="240"/>
      <c r="II29" s="240"/>
      <c r="IJ29" s="108">
        <f t="shared" si="79"/>
        <v>0</v>
      </c>
      <c r="IK29" s="240"/>
      <c r="IL29" s="240"/>
      <c r="IM29" s="108">
        <f t="shared" si="80"/>
        <v>0</v>
      </c>
      <c r="IN29" s="240"/>
      <c r="IO29" s="240"/>
      <c r="IP29" s="108">
        <f t="shared" si="81"/>
        <v>0</v>
      </c>
      <c r="IQ29" s="240"/>
      <c r="IR29" s="240"/>
      <c r="IS29" s="108">
        <f t="shared" si="82"/>
        <v>0</v>
      </c>
      <c r="IT29" s="240"/>
      <c r="IU29" s="240"/>
      <c r="IV29" s="108">
        <f t="shared" si="83"/>
        <v>0</v>
      </c>
      <c r="IW29" s="240"/>
      <c r="IX29" s="240"/>
      <c r="IY29" s="108">
        <f t="shared" si="84"/>
        <v>0</v>
      </c>
      <c r="IZ29" s="240"/>
      <c r="JA29" s="240"/>
      <c r="JB29" s="108">
        <f t="shared" si="85"/>
        <v>0</v>
      </c>
      <c r="JC29" s="240"/>
      <c r="JD29" s="240"/>
      <c r="JE29" s="108">
        <f t="shared" si="86"/>
        <v>0</v>
      </c>
      <c r="JF29" s="240"/>
      <c r="JG29" s="240"/>
      <c r="JH29" s="108">
        <f t="shared" si="87"/>
        <v>0</v>
      </c>
      <c r="JI29" s="240"/>
      <c r="JJ29" s="240"/>
      <c r="JK29" s="108">
        <f t="shared" si="88"/>
        <v>0</v>
      </c>
      <c r="JL29" s="240"/>
      <c r="JM29" s="240"/>
      <c r="JN29" s="108">
        <f t="shared" si="89"/>
        <v>0</v>
      </c>
      <c r="JO29" s="240"/>
      <c r="JP29" s="240"/>
      <c r="JQ29" s="108">
        <f t="shared" si="90"/>
        <v>0</v>
      </c>
      <c r="JR29" s="240"/>
      <c r="JS29" s="240"/>
      <c r="JT29" s="108">
        <f t="shared" si="91"/>
        <v>0</v>
      </c>
      <c r="JU29" s="240"/>
      <c r="JV29" s="240"/>
      <c r="JW29" s="108">
        <f t="shared" si="92"/>
        <v>0</v>
      </c>
      <c r="JX29" s="240"/>
      <c r="JY29" s="240"/>
      <c r="JZ29" s="108">
        <f t="shared" si="93"/>
        <v>0</v>
      </c>
      <c r="KA29" s="240"/>
      <c r="KB29" s="240"/>
      <c r="KC29" s="108">
        <f t="shared" si="94"/>
        <v>0</v>
      </c>
      <c r="KD29" s="240"/>
      <c r="KE29" s="240"/>
      <c r="KF29" s="108">
        <f t="shared" si="95"/>
        <v>0</v>
      </c>
      <c r="KG29" s="240"/>
      <c r="KH29" s="240"/>
      <c r="KI29" s="108">
        <f t="shared" si="96"/>
        <v>0</v>
      </c>
      <c r="KJ29" s="240"/>
      <c r="KK29" s="240"/>
      <c r="KL29" s="108">
        <f t="shared" si="97"/>
        <v>0</v>
      </c>
      <c r="KM29" s="240"/>
      <c r="KN29" s="240"/>
      <c r="KO29" s="108">
        <f t="shared" si="98"/>
        <v>0</v>
      </c>
      <c r="KP29" s="240"/>
      <c r="KQ29" s="240"/>
      <c r="KR29" s="108">
        <f t="shared" si="99"/>
        <v>0</v>
      </c>
      <c r="KS29" s="153">
        <f t="shared" si="100"/>
        <v>0</v>
      </c>
    </row>
    <row r="30" spans="1:305" ht="20.100000000000001" customHeight="1" x14ac:dyDescent="0.2">
      <c r="A30" s="253"/>
      <c r="B30" s="111" t="s">
        <v>125</v>
      </c>
      <c r="C30" s="100">
        <v>12</v>
      </c>
      <c r="D30" s="101" t="s">
        <v>186</v>
      </c>
      <c r="E30" s="240"/>
      <c r="F30" s="240"/>
      <c r="G30" s="108">
        <f t="shared" si="0"/>
        <v>0</v>
      </c>
      <c r="H30" s="240"/>
      <c r="I30" s="240"/>
      <c r="J30" s="108">
        <f t="shared" si="1"/>
        <v>0</v>
      </c>
      <c r="K30" s="240"/>
      <c r="L30" s="240"/>
      <c r="M30" s="108">
        <f t="shared" si="2"/>
        <v>0</v>
      </c>
      <c r="N30" s="240"/>
      <c r="O30" s="240"/>
      <c r="P30" s="108">
        <f t="shared" si="3"/>
        <v>0</v>
      </c>
      <c r="Q30" s="240"/>
      <c r="R30" s="240"/>
      <c r="S30" s="108">
        <f t="shared" si="4"/>
        <v>0</v>
      </c>
      <c r="T30" s="240"/>
      <c r="U30" s="240"/>
      <c r="V30" s="108">
        <f t="shared" si="5"/>
        <v>0</v>
      </c>
      <c r="W30" s="240"/>
      <c r="X30" s="240"/>
      <c r="Y30" s="108">
        <f t="shared" si="6"/>
        <v>0</v>
      </c>
      <c r="Z30" s="240"/>
      <c r="AA30" s="240"/>
      <c r="AB30" s="108">
        <f t="shared" si="7"/>
        <v>0</v>
      </c>
      <c r="AC30" s="240"/>
      <c r="AD30" s="240"/>
      <c r="AE30" s="108">
        <f t="shared" si="8"/>
        <v>0</v>
      </c>
      <c r="AF30" s="240"/>
      <c r="AG30" s="240"/>
      <c r="AH30" s="108">
        <f t="shared" si="9"/>
        <v>0</v>
      </c>
      <c r="AI30" s="240"/>
      <c r="AJ30" s="240"/>
      <c r="AK30" s="108">
        <f t="shared" si="10"/>
        <v>0</v>
      </c>
      <c r="AL30" s="240"/>
      <c r="AM30" s="240"/>
      <c r="AN30" s="108">
        <f t="shared" si="11"/>
        <v>0</v>
      </c>
      <c r="AO30" s="240"/>
      <c r="AP30" s="240"/>
      <c r="AQ30" s="108">
        <f t="shared" si="12"/>
        <v>0</v>
      </c>
      <c r="AR30" s="240"/>
      <c r="AS30" s="240"/>
      <c r="AT30" s="108">
        <f t="shared" si="13"/>
        <v>0</v>
      </c>
      <c r="AU30" s="240"/>
      <c r="AV30" s="240"/>
      <c r="AW30" s="108">
        <f t="shared" si="14"/>
        <v>0</v>
      </c>
      <c r="AX30" s="240"/>
      <c r="AY30" s="240"/>
      <c r="AZ30" s="108">
        <f t="shared" si="15"/>
        <v>0</v>
      </c>
      <c r="BA30" s="240"/>
      <c r="BB30" s="240"/>
      <c r="BC30" s="108">
        <f t="shared" si="16"/>
        <v>0</v>
      </c>
      <c r="BD30" s="240"/>
      <c r="BE30" s="240"/>
      <c r="BF30" s="108">
        <f t="shared" si="17"/>
        <v>0</v>
      </c>
      <c r="BG30" s="240"/>
      <c r="BH30" s="240"/>
      <c r="BI30" s="108">
        <f t="shared" si="18"/>
        <v>0</v>
      </c>
      <c r="BJ30" s="240"/>
      <c r="BK30" s="240"/>
      <c r="BL30" s="108">
        <f t="shared" si="19"/>
        <v>0</v>
      </c>
      <c r="BM30" s="240"/>
      <c r="BN30" s="240"/>
      <c r="BO30" s="108">
        <f t="shared" si="20"/>
        <v>0</v>
      </c>
      <c r="BP30" s="240"/>
      <c r="BQ30" s="240"/>
      <c r="BR30" s="108">
        <f t="shared" si="21"/>
        <v>0</v>
      </c>
      <c r="BS30" s="240"/>
      <c r="BT30" s="240"/>
      <c r="BU30" s="108">
        <f t="shared" si="22"/>
        <v>0</v>
      </c>
      <c r="BV30" s="240"/>
      <c r="BW30" s="240"/>
      <c r="BX30" s="108">
        <f t="shared" si="23"/>
        <v>0</v>
      </c>
      <c r="BY30" s="240"/>
      <c r="BZ30" s="240"/>
      <c r="CA30" s="108">
        <f t="shared" si="24"/>
        <v>0</v>
      </c>
      <c r="CB30" s="240"/>
      <c r="CC30" s="240"/>
      <c r="CD30" s="108">
        <f t="shared" si="25"/>
        <v>0</v>
      </c>
      <c r="CE30" s="240"/>
      <c r="CF30" s="240"/>
      <c r="CG30" s="108">
        <f t="shared" si="26"/>
        <v>0</v>
      </c>
      <c r="CH30" s="240"/>
      <c r="CI30" s="240"/>
      <c r="CJ30" s="108">
        <f t="shared" si="27"/>
        <v>0</v>
      </c>
      <c r="CK30" s="240"/>
      <c r="CL30" s="240"/>
      <c r="CM30" s="108">
        <f t="shared" si="28"/>
        <v>0</v>
      </c>
      <c r="CN30" s="240"/>
      <c r="CO30" s="240"/>
      <c r="CP30" s="108">
        <f t="shared" si="29"/>
        <v>0</v>
      </c>
      <c r="CQ30" s="240"/>
      <c r="CR30" s="240"/>
      <c r="CS30" s="108">
        <f t="shared" si="30"/>
        <v>0</v>
      </c>
      <c r="CT30" s="240"/>
      <c r="CU30" s="240"/>
      <c r="CV30" s="108">
        <f t="shared" si="31"/>
        <v>0</v>
      </c>
      <c r="CW30" s="240"/>
      <c r="CX30" s="240"/>
      <c r="CY30" s="108">
        <f t="shared" si="32"/>
        <v>0</v>
      </c>
      <c r="CZ30" s="240"/>
      <c r="DA30" s="240"/>
      <c r="DB30" s="108">
        <f t="shared" si="33"/>
        <v>0</v>
      </c>
      <c r="DC30" s="240"/>
      <c r="DD30" s="240"/>
      <c r="DE30" s="108">
        <f t="shared" si="34"/>
        <v>0</v>
      </c>
      <c r="DF30" s="240"/>
      <c r="DG30" s="240"/>
      <c r="DH30" s="108">
        <f t="shared" si="35"/>
        <v>0</v>
      </c>
      <c r="DI30" s="240"/>
      <c r="DJ30" s="240"/>
      <c r="DK30" s="108">
        <f t="shared" si="36"/>
        <v>0</v>
      </c>
      <c r="DL30" s="240"/>
      <c r="DM30" s="240"/>
      <c r="DN30" s="108">
        <f t="shared" si="37"/>
        <v>0</v>
      </c>
      <c r="DO30" s="240"/>
      <c r="DP30" s="240"/>
      <c r="DQ30" s="108">
        <f t="shared" si="38"/>
        <v>0</v>
      </c>
      <c r="DR30" s="240"/>
      <c r="DS30" s="240"/>
      <c r="DT30" s="108">
        <f t="shared" si="39"/>
        <v>0</v>
      </c>
      <c r="DU30" s="240"/>
      <c r="DV30" s="240"/>
      <c r="DW30" s="108">
        <f t="shared" si="40"/>
        <v>0</v>
      </c>
      <c r="DX30" s="240"/>
      <c r="DY30" s="240"/>
      <c r="DZ30" s="108">
        <f t="shared" si="41"/>
        <v>0</v>
      </c>
      <c r="EA30" s="240"/>
      <c r="EB30" s="240"/>
      <c r="EC30" s="108">
        <f t="shared" si="42"/>
        <v>0</v>
      </c>
      <c r="ED30" s="240"/>
      <c r="EE30" s="240"/>
      <c r="EF30" s="108">
        <f t="shared" si="43"/>
        <v>0</v>
      </c>
      <c r="EG30" s="240"/>
      <c r="EH30" s="240"/>
      <c r="EI30" s="108">
        <f t="shared" si="44"/>
        <v>0</v>
      </c>
      <c r="EJ30" s="240"/>
      <c r="EK30" s="240"/>
      <c r="EL30" s="108">
        <f t="shared" si="45"/>
        <v>0</v>
      </c>
      <c r="EM30" s="240"/>
      <c r="EN30" s="240"/>
      <c r="EO30" s="108">
        <f t="shared" si="46"/>
        <v>0</v>
      </c>
      <c r="EP30" s="240"/>
      <c r="EQ30" s="240"/>
      <c r="ER30" s="108">
        <f t="shared" si="47"/>
        <v>0</v>
      </c>
      <c r="ES30" s="240"/>
      <c r="ET30" s="240"/>
      <c r="EU30" s="108">
        <f t="shared" si="48"/>
        <v>0</v>
      </c>
      <c r="EV30" s="240"/>
      <c r="EW30" s="240"/>
      <c r="EX30" s="108">
        <f t="shared" si="49"/>
        <v>0</v>
      </c>
      <c r="EY30" s="240"/>
      <c r="EZ30" s="240"/>
      <c r="FA30" s="108">
        <f t="shared" si="50"/>
        <v>0</v>
      </c>
      <c r="FB30" s="240"/>
      <c r="FC30" s="240"/>
      <c r="FD30" s="108">
        <f t="shared" si="51"/>
        <v>0</v>
      </c>
      <c r="FE30" s="240"/>
      <c r="FF30" s="240"/>
      <c r="FG30" s="108">
        <f t="shared" si="52"/>
        <v>0</v>
      </c>
      <c r="FH30" s="240"/>
      <c r="FI30" s="240"/>
      <c r="FJ30" s="108">
        <f t="shared" si="53"/>
        <v>0</v>
      </c>
      <c r="FK30" s="240"/>
      <c r="FL30" s="240"/>
      <c r="FM30" s="108">
        <f t="shared" si="54"/>
        <v>0</v>
      </c>
      <c r="FN30" s="240"/>
      <c r="FO30" s="240"/>
      <c r="FP30" s="108">
        <f t="shared" si="55"/>
        <v>0</v>
      </c>
      <c r="FQ30" s="240"/>
      <c r="FR30" s="240"/>
      <c r="FS30" s="108">
        <f t="shared" si="56"/>
        <v>0</v>
      </c>
      <c r="FT30" s="240"/>
      <c r="FU30" s="240"/>
      <c r="FV30" s="108">
        <f t="shared" si="57"/>
        <v>0</v>
      </c>
      <c r="FW30" s="240"/>
      <c r="FX30" s="240"/>
      <c r="FY30" s="108">
        <f t="shared" si="58"/>
        <v>0</v>
      </c>
      <c r="FZ30" s="240"/>
      <c r="GA30" s="240"/>
      <c r="GB30" s="108">
        <f t="shared" si="59"/>
        <v>0</v>
      </c>
      <c r="GC30" s="240"/>
      <c r="GD30" s="240"/>
      <c r="GE30" s="108">
        <f t="shared" si="60"/>
        <v>0</v>
      </c>
      <c r="GF30" s="240"/>
      <c r="GG30" s="240"/>
      <c r="GH30" s="108">
        <f t="shared" si="61"/>
        <v>0</v>
      </c>
      <c r="GI30" s="240"/>
      <c r="GJ30" s="240"/>
      <c r="GK30" s="108">
        <f t="shared" si="62"/>
        <v>0</v>
      </c>
      <c r="GL30" s="240"/>
      <c r="GM30" s="240"/>
      <c r="GN30" s="108">
        <f t="shared" si="63"/>
        <v>0</v>
      </c>
      <c r="GO30" s="240"/>
      <c r="GP30" s="240"/>
      <c r="GQ30" s="108">
        <f t="shared" si="64"/>
        <v>0</v>
      </c>
      <c r="GR30" s="240"/>
      <c r="GS30" s="240"/>
      <c r="GT30" s="108">
        <f t="shared" si="65"/>
        <v>0</v>
      </c>
      <c r="GU30" s="240"/>
      <c r="GV30" s="240"/>
      <c r="GW30" s="108">
        <f t="shared" si="66"/>
        <v>0</v>
      </c>
      <c r="GX30" s="240"/>
      <c r="GY30" s="240"/>
      <c r="GZ30" s="108">
        <f t="shared" si="67"/>
        <v>0</v>
      </c>
      <c r="HA30" s="240"/>
      <c r="HB30" s="240"/>
      <c r="HC30" s="108">
        <f t="shared" si="68"/>
        <v>0</v>
      </c>
      <c r="HD30" s="240"/>
      <c r="HE30" s="240"/>
      <c r="HF30" s="108">
        <f t="shared" si="69"/>
        <v>0</v>
      </c>
      <c r="HG30" s="240"/>
      <c r="HH30" s="240"/>
      <c r="HI30" s="108">
        <f t="shared" si="70"/>
        <v>0</v>
      </c>
      <c r="HJ30" s="240"/>
      <c r="HK30" s="240"/>
      <c r="HL30" s="108">
        <f t="shared" si="71"/>
        <v>0</v>
      </c>
      <c r="HM30" s="240"/>
      <c r="HN30" s="240"/>
      <c r="HO30" s="108">
        <f t="shared" si="72"/>
        <v>0</v>
      </c>
      <c r="HP30" s="240"/>
      <c r="HQ30" s="240"/>
      <c r="HR30" s="108">
        <f t="shared" si="73"/>
        <v>0</v>
      </c>
      <c r="HS30" s="240"/>
      <c r="HT30" s="240"/>
      <c r="HU30" s="108">
        <f t="shared" si="74"/>
        <v>0</v>
      </c>
      <c r="HV30" s="240"/>
      <c r="HW30" s="240"/>
      <c r="HX30" s="108">
        <f t="shared" si="75"/>
        <v>0</v>
      </c>
      <c r="HY30" s="240"/>
      <c r="HZ30" s="240"/>
      <c r="IA30" s="108">
        <f t="shared" si="76"/>
        <v>0</v>
      </c>
      <c r="IB30" s="240"/>
      <c r="IC30" s="240"/>
      <c r="ID30" s="108">
        <f t="shared" si="77"/>
        <v>0</v>
      </c>
      <c r="IE30" s="240"/>
      <c r="IF30" s="240"/>
      <c r="IG30" s="108">
        <f t="shared" si="78"/>
        <v>0</v>
      </c>
      <c r="IH30" s="240"/>
      <c r="II30" s="240"/>
      <c r="IJ30" s="108">
        <f t="shared" si="79"/>
        <v>0</v>
      </c>
      <c r="IK30" s="240"/>
      <c r="IL30" s="240"/>
      <c r="IM30" s="108">
        <f t="shared" si="80"/>
        <v>0</v>
      </c>
      <c r="IN30" s="240"/>
      <c r="IO30" s="240"/>
      <c r="IP30" s="108">
        <f t="shared" si="81"/>
        <v>0</v>
      </c>
      <c r="IQ30" s="240"/>
      <c r="IR30" s="240"/>
      <c r="IS30" s="108">
        <f t="shared" si="82"/>
        <v>0</v>
      </c>
      <c r="IT30" s="240"/>
      <c r="IU30" s="240"/>
      <c r="IV30" s="108">
        <f t="shared" si="83"/>
        <v>0</v>
      </c>
      <c r="IW30" s="240"/>
      <c r="IX30" s="240"/>
      <c r="IY30" s="108">
        <f t="shared" si="84"/>
        <v>0</v>
      </c>
      <c r="IZ30" s="240"/>
      <c r="JA30" s="240"/>
      <c r="JB30" s="108">
        <f t="shared" si="85"/>
        <v>0</v>
      </c>
      <c r="JC30" s="240"/>
      <c r="JD30" s="240"/>
      <c r="JE30" s="108">
        <f t="shared" si="86"/>
        <v>0</v>
      </c>
      <c r="JF30" s="240"/>
      <c r="JG30" s="240"/>
      <c r="JH30" s="108">
        <f t="shared" si="87"/>
        <v>0</v>
      </c>
      <c r="JI30" s="240"/>
      <c r="JJ30" s="240"/>
      <c r="JK30" s="108">
        <f t="shared" si="88"/>
        <v>0</v>
      </c>
      <c r="JL30" s="240"/>
      <c r="JM30" s="240"/>
      <c r="JN30" s="108">
        <f t="shared" si="89"/>
        <v>0</v>
      </c>
      <c r="JO30" s="240"/>
      <c r="JP30" s="240"/>
      <c r="JQ30" s="108">
        <f t="shared" si="90"/>
        <v>0</v>
      </c>
      <c r="JR30" s="240"/>
      <c r="JS30" s="240"/>
      <c r="JT30" s="108">
        <f t="shared" si="91"/>
        <v>0</v>
      </c>
      <c r="JU30" s="240"/>
      <c r="JV30" s="240"/>
      <c r="JW30" s="108">
        <f t="shared" si="92"/>
        <v>0</v>
      </c>
      <c r="JX30" s="240"/>
      <c r="JY30" s="240"/>
      <c r="JZ30" s="108">
        <f t="shared" si="93"/>
        <v>0</v>
      </c>
      <c r="KA30" s="240"/>
      <c r="KB30" s="240"/>
      <c r="KC30" s="108">
        <f t="shared" si="94"/>
        <v>0</v>
      </c>
      <c r="KD30" s="240"/>
      <c r="KE30" s="240"/>
      <c r="KF30" s="108">
        <f t="shared" si="95"/>
        <v>0</v>
      </c>
      <c r="KG30" s="240"/>
      <c r="KH30" s="240"/>
      <c r="KI30" s="108">
        <f t="shared" si="96"/>
        <v>0</v>
      </c>
      <c r="KJ30" s="240"/>
      <c r="KK30" s="240"/>
      <c r="KL30" s="108">
        <f t="shared" si="97"/>
        <v>0</v>
      </c>
      <c r="KM30" s="240"/>
      <c r="KN30" s="240"/>
      <c r="KO30" s="108">
        <f t="shared" si="98"/>
        <v>0</v>
      </c>
      <c r="KP30" s="240"/>
      <c r="KQ30" s="240"/>
      <c r="KR30" s="108">
        <f t="shared" si="99"/>
        <v>0</v>
      </c>
      <c r="KS30" s="153">
        <f t="shared" si="100"/>
        <v>0</v>
      </c>
    </row>
    <row r="31" spans="1:305" ht="20.100000000000001" customHeight="1" x14ac:dyDescent="0.2">
      <c r="A31" s="253"/>
      <c r="B31" s="111" t="s">
        <v>126</v>
      </c>
      <c r="C31" s="100">
        <v>5</v>
      </c>
      <c r="D31" s="101" t="s">
        <v>187</v>
      </c>
      <c r="E31" s="240"/>
      <c r="F31" s="240"/>
      <c r="G31" s="108">
        <f t="shared" si="0"/>
        <v>0</v>
      </c>
      <c r="H31" s="240"/>
      <c r="I31" s="240"/>
      <c r="J31" s="108">
        <f t="shared" si="1"/>
        <v>0</v>
      </c>
      <c r="K31" s="240"/>
      <c r="L31" s="240"/>
      <c r="M31" s="108">
        <f t="shared" si="2"/>
        <v>0</v>
      </c>
      <c r="N31" s="240"/>
      <c r="O31" s="240"/>
      <c r="P31" s="108">
        <f t="shared" si="3"/>
        <v>0</v>
      </c>
      <c r="Q31" s="240"/>
      <c r="R31" s="240"/>
      <c r="S31" s="108">
        <f t="shared" si="4"/>
        <v>0</v>
      </c>
      <c r="T31" s="240"/>
      <c r="U31" s="240"/>
      <c r="V31" s="108">
        <f t="shared" si="5"/>
        <v>0</v>
      </c>
      <c r="W31" s="240"/>
      <c r="X31" s="240"/>
      <c r="Y31" s="108">
        <f t="shared" si="6"/>
        <v>0</v>
      </c>
      <c r="Z31" s="240"/>
      <c r="AA31" s="240"/>
      <c r="AB31" s="108">
        <f t="shared" si="7"/>
        <v>0</v>
      </c>
      <c r="AC31" s="240"/>
      <c r="AD31" s="240"/>
      <c r="AE31" s="108">
        <f t="shared" si="8"/>
        <v>0</v>
      </c>
      <c r="AF31" s="240"/>
      <c r="AG31" s="240"/>
      <c r="AH31" s="108">
        <f t="shared" si="9"/>
        <v>0</v>
      </c>
      <c r="AI31" s="240"/>
      <c r="AJ31" s="240"/>
      <c r="AK31" s="108">
        <f t="shared" si="10"/>
        <v>0</v>
      </c>
      <c r="AL31" s="240"/>
      <c r="AM31" s="240"/>
      <c r="AN31" s="108">
        <f t="shared" si="11"/>
        <v>0</v>
      </c>
      <c r="AO31" s="240"/>
      <c r="AP31" s="240"/>
      <c r="AQ31" s="108">
        <f t="shared" si="12"/>
        <v>0</v>
      </c>
      <c r="AR31" s="240"/>
      <c r="AS31" s="240"/>
      <c r="AT31" s="108">
        <f t="shared" si="13"/>
        <v>0</v>
      </c>
      <c r="AU31" s="240"/>
      <c r="AV31" s="240"/>
      <c r="AW31" s="108">
        <f t="shared" si="14"/>
        <v>0</v>
      </c>
      <c r="AX31" s="240"/>
      <c r="AY31" s="240"/>
      <c r="AZ31" s="108">
        <f t="shared" si="15"/>
        <v>0</v>
      </c>
      <c r="BA31" s="240"/>
      <c r="BB31" s="240"/>
      <c r="BC31" s="108">
        <f t="shared" si="16"/>
        <v>0</v>
      </c>
      <c r="BD31" s="240"/>
      <c r="BE31" s="240"/>
      <c r="BF31" s="108">
        <f t="shared" si="17"/>
        <v>0</v>
      </c>
      <c r="BG31" s="240"/>
      <c r="BH31" s="240"/>
      <c r="BI31" s="108">
        <f t="shared" si="18"/>
        <v>0</v>
      </c>
      <c r="BJ31" s="240"/>
      <c r="BK31" s="240"/>
      <c r="BL31" s="108">
        <f t="shared" si="19"/>
        <v>0</v>
      </c>
      <c r="BM31" s="240"/>
      <c r="BN31" s="240"/>
      <c r="BO31" s="108">
        <f t="shared" si="20"/>
        <v>0</v>
      </c>
      <c r="BP31" s="240"/>
      <c r="BQ31" s="240"/>
      <c r="BR31" s="108">
        <f t="shared" si="21"/>
        <v>0</v>
      </c>
      <c r="BS31" s="240"/>
      <c r="BT31" s="240"/>
      <c r="BU31" s="108">
        <f t="shared" si="22"/>
        <v>0</v>
      </c>
      <c r="BV31" s="240"/>
      <c r="BW31" s="240"/>
      <c r="BX31" s="108">
        <f t="shared" si="23"/>
        <v>0</v>
      </c>
      <c r="BY31" s="240"/>
      <c r="BZ31" s="240"/>
      <c r="CA31" s="108">
        <f t="shared" si="24"/>
        <v>0</v>
      </c>
      <c r="CB31" s="240"/>
      <c r="CC31" s="240"/>
      <c r="CD31" s="108">
        <f t="shared" si="25"/>
        <v>0</v>
      </c>
      <c r="CE31" s="240"/>
      <c r="CF31" s="240"/>
      <c r="CG31" s="108">
        <f t="shared" si="26"/>
        <v>0</v>
      </c>
      <c r="CH31" s="240"/>
      <c r="CI31" s="240"/>
      <c r="CJ31" s="108">
        <f t="shared" si="27"/>
        <v>0</v>
      </c>
      <c r="CK31" s="240"/>
      <c r="CL31" s="240"/>
      <c r="CM31" s="108">
        <f t="shared" si="28"/>
        <v>0</v>
      </c>
      <c r="CN31" s="240"/>
      <c r="CO31" s="240"/>
      <c r="CP31" s="108">
        <f t="shared" si="29"/>
        <v>0</v>
      </c>
      <c r="CQ31" s="240"/>
      <c r="CR31" s="240"/>
      <c r="CS31" s="108">
        <f t="shared" si="30"/>
        <v>0</v>
      </c>
      <c r="CT31" s="240"/>
      <c r="CU31" s="240"/>
      <c r="CV31" s="108">
        <f t="shared" si="31"/>
        <v>0</v>
      </c>
      <c r="CW31" s="240"/>
      <c r="CX31" s="240"/>
      <c r="CY31" s="108">
        <f t="shared" si="32"/>
        <v>0</v>
      </c>
      <c r="CZ31" s="240"/>
      <c r="DA31" s="240"/>
      <c r="DB31" s="108">
        <f t="shared" si="33"/>
        <v>0</v>
      </c>
      <c r="DC31" s="240"/>
      <c r="DD31" s="240"/>
      <c r="DE31" s="108">
        <f t="shared" si="34"/>
        <v>0</v>
      </c>
      <c r="DF31" s="240"/>
      <c r="DG31" s="240"/>
      <c r="DH31" s="108">
        <f t="shared" si="35"/>
        <v>0</v>
      </c>
      <c r="DI31" s="240"/>
      <c r="DJ31" s="240"/>
      <c r="DK31" s="108">
        <f t="shared" si="36"/>
        <v>0</v>
      </c>
      <c r="DL31" s="240"/>
      <c r="DM31" s="240"/>
      <c r="DN31" s="108">
        <f t="shared" si="37"/>
        <v>0</v>
      </c>
      <c r="DO31" s="240"/>
      <c r="DP31" s="240"/>
      <c r="DQ31" s="108">
        <f t="shared" si="38"/>
        <v>0</v>
      </c>
      <c r="DR31" s="240"/>
      <c r="DS31" s="240"/>
      <c r="DT31" s="108">
        <f t="shared" si="39"/>
        <v>0</v>
      </c>
      <c r="DU31" s="240"/>
      <c r="DV31" s="240"/>
      <c r="DW31" s="108">
        <f t="shared" si="40"/>
        <v>0</v>
      </c>
      <c r="DX31" s="240"/>
      <c r="DY31" s="240"/>
      <c r="DZ31" s="108">
        <f t="shared" si="41"/>
        <v>0</v>
      </c>
      <c r="EA31" s="240"/>
      <c r="EB31" s="240"/>
      <c r="EC31" s="108">
        <f t="shared" si="42"/>
        <v>0</v>
      </c>
      <c r="ED31" s="240"/>
      <c r="EE31" s="240"/>
      <c r="EF31" s="108">
        <f t="shared" si="43"/>
        <v>0</v>
      </c>
      <c r="EG31" s="240"/>
      <c r="EH31" s="240"/>
      <c r="EI31" s="108">
        <f t="shared" si="44"/>
        <v>0</v>
      </c>
      <c r="EJ31" s="240"/>
      <c r="EK31" s="240"/>
      <c r="EL31" s="108">
        <f t="shared" si="45"/>
        <v>0</v>
      </c>
      <c r="EM31" s="240"/>
      <c r="EN31" s="240"/>
      <c r="EO31" s="108">
        <f t="shared" si="46"/>
        <v>0</v>
      </c>
      <c r="EP31" s="240"/>
      <c r="EQ31" s="240"/>
      <c r="ER31" s="108">
        <f t="shared" si="47"/>
        <v>0</v>
      </c>
      <c r="ES31" s="240"/>
      <c r="ET31" s="240"/>
      <c r="EU31" s="108">
        <f t="shared" si="48"/>
        <v>0</v>
      </c>
      <c r="EV31" s="240"/>
      <c r="EW31" s="240"/>
      <c r="EX31" s="108">
        <f t="shared" si="49"/>
        <v>0</v>
      </c>
      <c r="EY31" s="240"/>
      <c r="EZ31" s="240"/>
      <c r="FA31" s="108">
        <f t="shared" si="50"/>
        <v>0</v>
      </c>
      <c r="FB31" s="240"/>
      <c r="FC31" s="240"/>
      <c r="FD31" s="108">
        <f t="shared" si="51"/>
        <v>0</v>
      </c>
      <c r="FE31" s="240"/>
      <c r="FF31" s="240"/>
      <c r="FG31" s="108">
        <f t="shared" si="52"/>
        <v>0</v>
      </c>
      <c r="FH31" s="240"/>
      <c r="FI31" s="240"/>
      <c r="FJ31" s="108">
        <f t="shared" si="53"/>
        <v>0</v>
      </c>
      <c r="FK31" s="240"/>
      <c r="FL31" s="240"/>
      <c r="FM31" s="108">
        <f t="shared" si="54"/>
        <v>0</v>
      </c>
      <c r="FN31" s="240"/>
      <c r="FO31" s="240"/>
      <c r="FP31" s="108">
        <f t="shared" si="55"/>
        <v>0</v>
      </c>
      <c r="FQ31" s="240"/>
      <c r="FR31" s="240"/>
      <c r="FS31" s="108">
        <f t="shared" si="56"/>
        <v>0</v>
      </c>
      <c r="FT31" s="240"/>
      <c r="FU31" s="240"/>
      <c r="FV31" s="108">
        <f t="shared" si="57"/>
        <v>0</v>
      </c>
      <c r="FW31" s="240"/>
      <c r="FX31" s="240"/>
      <c r="FY31" s="108">
        <f t="shared" si="58"/>
        <v>0</v>
      </c>
      <c r="FZ31" s="240"/>
      <c r="GA31" s="240"/>
      <c r="GB31" s="108">
        <f t="shared" si="59"/>
        <v>0</v>
      </c>
      <c r="GC31" s="240"/>
      <c r="GD31" s="240"/>
      <c r="GE31" s="108">
        <f t="shared" si="60"/>
        <v>0</v>
      </c>
      <c r="GF31" s="240"/>
      <c r="GG31" s="240"/>
      <c r="GH31" s="108">
        <f t="shared" si="61"/>
        <v>0</v>
      </c>
      <c r="GI31" s="240"/>
      <c r="GJ31" s="240"/>
      <c r="GK31" s="108">
        <f t="shared" si="62"/>
        <v>0</v>
      </c>
      <c r="GL31" s="240"/>
      <c r="GM31" s="240"/>
      <c r="GN31" s="108">
        <f t="shared" si="63"/>
        <v>0</v>
      </c>
      <c r="GO31" s="240"/>
      <c r="GP31" s="240"/>
      <c r="GQ31" s="108">
        <f t="shared" si="64"/>
        <v>0</v>
      </c>
      <c r="GR31" s="240"/>
      <c r="GS31" s="240"/>
      <c r="GT31" s="108">
        <f t="shared" si="65"/>
        <v>0</v>
      </c>
      <c r="GU31" s="240"/>
      <c r="GV31" s="240"/>
      <c r="GW31" s="108">
        <f t="shared" si="66"/>
        <v>0</v>
      </c>
      <c r="GX31" s="240"/>
      <c r="GY31" s="240"/>
      <c r="GZ31" s="108">
        <f t="shared" si="67"/>
        <v>0</v>
      </c>
      <c r="HA31" s="240"/>
      <c r="HB31" s="240"/>
      <c r="HC31" s="108">
        <f t="shared" si="68"/>
        <v>0</v>
      </c>
      <c r="HD31" s="240"/>
      <c r="HE31" s="240"/>
      <c r="HF31" s="108">
        <f t="shared" si="69"/>
        <v>0</v>
      </c>
      <c r="HG31" s="240"/>
      <c r="HH31" s="240"/>
      <c r="HI31" s="108">
        <f t="shared" si="70"/>
        <v>0</v>
      </c>
      <c r="HJ31" s="240"/>
      <c r="HK31" s="240"/>
      <c r="HL31" s="108">
        <f t="shared" si="71"/>
        <v>0</v>
      </c>
      <c r="HM31" s="240"/>
      <c r="HN31" s="240"/>
      <c r="HO31" s="108">
        <f t="shared" si="72"/>
        <v>0</v>
      </c>
      <c r="HP31" s="240"/>
      <c r="HQ31" s="240"/>
      <c r="HR31" s="108">
        <f t="shared" si="73"/>
        <v>0</v>
      </c>
      <c r="HS31" s="240"/>
      <c r="HT31" s="240"/>
      <c r="HU31" s="108">
        <f t="shared" si="74"/>
        <v>0</v>
      </c>
      <c r="HV31" s="240"/>
      <c r="HW31" s="240"/>
      <c r="HX31" s="108">
        <f t="shared" si="75"/>
        <v>0</v>
      </c>
      <c r="HY31" s="240"/>
      <c r="HZ31" s="240"/>
      <c r="IA31" s="108">
        <f t="shared" si="76"/>
        <v>0</v>
      </c>
      <c r="IB31" s="240"/>
      <c r="IC31" s="240"/>
      <c r="ID31" s="108">
        <f t="shared" si="77"/>
        <v>0</v>
      </c>
      <c r="IE31" s="240"/>
      <c r="IF31" s="240"/>
      <c r="IG31" s="108">
        <f t="shared" si="78"/>
        <v>0</v>
      </c>
      <c r="IH31" s="240"/>
      <c r="II31" s="240"/>
      <c r="IJ31" s="108">
        <f t="shared" si="79"/>
        <v>0</v>
      </c>
      <c r="IK31" s="240"/>
      <c r="IL31" s="240"/>
      <c r="IM31" s="108">
        <f t="shared" si="80"/>
        <v>0</v>
      </c>
      <c r="IN31" s="240"/>
      <c r="IO31" s="240"/>
      <c r="IP31" s="108">
        <f t="shared" si="81"/>
        <v>0</v>
      </c>
      <c r="IQ31" s="240"/>
      <c r="IR31" s="240"/>
      <c r="IS31" s="108">
        <f t="shared" si="82"/>
        <v>0</v>
      </c>
      <c r="IT31" s="240"/>
      <c r="IU31" s="240"/>
      <c r="IV31" s="108">
        <f t="shared" si="83"/>
        <v>0</v>
      </c>
      <c r="IW31" s="240"/>
      <c r="IX31" s="240"/>
      <c r="IY31" s="108">
        <f t="shared" si="84"/>
        <v>0</v>
      </c>
      <c r="IZ31" s="240"/>
      <c r="JA31" s="240"/>
      <c r="JB31" s="108">
        <f t="shared" si="85"/>
        <v>0</v>
      </c>
      <c r="JC31" s="240"/>
      <c r="JD31" s="240"/>
      <c r="JE31" s="108">
        <f t="shared" si="86"/>
        <v>0</v>
      </c>
      <c r="JF31" s="240"/>
      <c r="JG31" s="240"/>
      <c r="JH31" s="108">
        <f t="shared" si="87"/>
        <v>0</v>
      </c>
      <c r="JI31" s="240"/>
      <c r="JJ31" s="240"/>
      <c r="JK31" s="108">
        <f t="shared" si="88"/>
        <v>0</v>
      </c>
      <c r="JL31" s="240"/>
      <c r="JM31" s="240"/>
      <c r="JN31" s="108">
        <f t="shared" si="89"/>
        <v>0</v>
      </c>
      <c r="JO31" s="240"/>
      <c r="JP31" s="240"/>
      <c r="JQ31" s="108">
        <f t="shared" si="90"/>
        <v>0</v>
      </c>
      <c r="JR31" s="240"/>
      <c r="JS31" s="240"/>
      <c r="JT31" s="108">
        <f t="shared" si="91"/>
        <v>0</v>
      </c>
      <c r="JU31" s="240"/>
      <c r="JV31" s="240"/>
      <c r="JW31" s="108">
        <f t="shared" si="92"/>
        <v>0</v>
      </c>
      <c r="JX31" s="240"/>
      <c r="JY31" s="240"/>
      <c r="JZ31" s="108">
        <f t="shared" si="93"/>
        <v>0</v>
      </c>
      <c r="KA31" s="240"/>
      <c r="KB31" s="240"/>
      <c r="KC31" s="108">
        <f t="shared" si="94"/>
        <v>0</v>
      </c>
      <c r="KD31" s="240"/>
      <c r="KE31" s="240"/>
      <c r="KF31" s="108">
        <f t="shared" si="95"/>
        <v>0</v>
      </c>
      <c r="KG31" s="240"/>
      <c r="KH31" s="240"/>
      <c r="KI31" s="108">
        <f t="shared" si="96"/>
        <v>0</v>
      </c>
      <c r="KJ31" s="240"/>
      <c r="KK31" s="240"/>
      <c r="KL31" s="108">
        <f t="shared" si="97"/>
        <v>0</v>
      </c>
      <c r="KM31" s="240"/>
      <c r="KN31" s="240"/>
      <c r="KO31" s="108">
        <f t="shared" si="98"/>
        <v>0</v>
      </c>
      <c r="KP31" s="240"/>
      <c r="KQ31" s="240"/>
      <c r="KR31" s="108">
        <f t="shared" si="99"/>
        <v>0</v>
      </c>
      <c r="KS31" s="153">
        <f t="shared" si="100"/>
        <v>0</v>
      </c>
    </row>
    <row r="32" spans="1:305" ht="20.100000000000001" customHeight="1" x14ac:dyDescent="0.2">
      <c r="A32" s="253"/>
      <c r="B32" s="111" t="s">
        <v>127</v>
      </c>
      <c r="C32" s="100">
        <v>5</v>
      </c>
      <c r="D32" s="101" t="s">
        <v>188</v>
      </c>
      <c r="E32" s="240"/>
      <c r="F32" s="240"/>
      <c r="G32" s="108">
        <f t="shared" si="0"/>
        <v>0</v>
      </c>
      <c r="H32" s="240"/>
      <c r="I32" s="240"/>
      <c r="J32" s="108">
        <f t="shared" si="1"/>
        <v>0</v>
      </c>
      <c r="K32" s="240"/>
      <c r="L32" s="240"/>
      <c r="M32" s="108">
        <f t="shared" si="2"/>
        <v>0</v>
      </c>
      <c r="N32" s="240"/>
      <c r="O32" s="240"/>
      <c r="P32" s="108">
        <f t="shared" si="3"/>
        <v>0</v>
      </c>
      <c r="Q32" s="240"/>
      <c r="R32" s="240"/>
      <c r="S32" s="108">
        <f t="shared" si="4"/>
        <v>0</v>
      </c>
      <c r="T32" s="240"/>
      <c r="U32" s="240"/>
      <c r="V32" s="108">
        <f t="shared" si="5"/>
        <v>0</v>
      </c>
      <c r="W32" s="240"/>
      <c r="X32" s="240"/>
      <c r="Y32" s="108">
        <f t="shared" si="6"/>
        <v>0</v>
      </c>
      <c r="Z32" s="240"/>
      <c r="AA32" s="240"/>
      <c r="AB32" s="108">
        <f t="shared" si="7"/>
        <v>0</v>
      </c>
      <c r="AC32" s="240"/>
      <c r="AD32" s="240"/>
      <c r="AE32" s="108">
        <f t="shared" si="8"/>
        <v>0</v>
      </c>
      <c r="AF32" s="240"/>
      <c r="AG32" s="240"/>
      <c r="AH32" s="108">
        <f t="shared" si="9"/>
        <v>0</v>
      </c>
      <c r="AI32" s="240"/>
      <c r="AJ32" s="240"/>
      <c r="AK32" s="108">
        <f t="shared" si="10"/>
        <v>0</v>
      </c>
      <c r="AL32" s="240"/>
      <c r="AM32" s="240"/>
      <c r="AN32" s="108">
        <f t="shared" si="11"/>
        <v>0</v>
      </c>
      <c r="AO32" s="240"/>
      <c r="AP32" s="240"/>
      <c r="AQ32" s="108">
        <f t="shared" si="12"/>
        <v>0</v>
      </c>
      <c r="AR32" s="240"/>
      <c r="AS32" s="240"/>
      <c r="AT32" s="108">
        <f t="shared" si="13"/>
        <v>0</v>
      </c>
      <c r="AU32" s="240"/>
      <c r="AV32" s="240"/>
      <c r="AW32" s="108">
        <f t="shared" si="14"/>
        <v>0</v>
      </c>
      <c r="AX32" s="240"/>
      <c r="AY32" s="240"/>
      <c r="AZ32" s="108">
        <f t="shared" si="15"/>
        <v>0</v>
      </c>
      <c r="BA32" s="240"/>
      <c r="BB32" s="240"/>
      <c r="BC32" s="108">
        <f t="shared" si="16"/>
        <v>0</v>
      </c>
      <c r="BD32" s="240"/>
      <c r="BE32" s="240"/>
      <c r="BF32" s="108">
        <f t="shared" si="17"/>
        <v>0</v>
      </c>
      <c r="BG32" s="240"/>
      <c r="BH32" s="240"/>
      <c r="BI32" s="108">
        <f t="shared" si="18"/>
        <v>0</v>
      </c>
      <c r="BJ32" s="240"/>
      <c r="BK32" s="240"/>
      <c r="BL32" s="108">
        <f t="shared" si="19"/>
        <v>0</v>
      </c>
      <c r="BM32" s="240"/>
      <c r="BN32" s="240"/>
      <c r="BO32" s="108">
        <f t="shared" si="20"/>
        <v>0</v>
      </c>
      <c r="BP32" s="240"/>
      <c r="BQ32" s="240"/>
      <c r="BR32" s="108">
        <f t="shared" si="21"/>
        <v>0</v>
      </c>
      <c r="BS32" s="240"/>
      <c r="BT32" s="240"/>
      <c r="BU32" s="108">
        <f t="shared" si="22"/>
        <v>0</v>
      </c>
      <c r="BV32" s="240"/>
      <c r="BW32" s="240"/>
      <c r="BX32" s="108">
        <f t="shared" si="23"/>
        <v>0</v>
      </c>
      <c r="BY32" s="240"/>
      <c r="BZ32" s="240"/>
      <c r="CA32" s="108">
        <f t="shared" si="24"/>
        <v>0</v>
      </c>
      <c r="CB32" s="240"/>
      <c r="CC32" s="240"/>
      <c r="CD32" s="108">
        <f t="shared" si="25"/>
        <v>0</v>
      </c>
      <c r="CE32" s="240"/>
      <c r="CF32" s="240"/>
      <c r="CG32" s="108">
        <f t="shared" si="26"/>
        <v>0</v>
      </c>
      <c r="CH32" s="240"/>
      <c r="CI32" s="240"/>
      <c r="CJ32" s="108">
        <f t="shared" si="27"/>
        <v>0</v>
      </c>
      <c r="CK32" s="240"/>
      <c r="CL32" s="240"/>
      <c r="CM32" s="108">
        <f t="shared" si="28"/>
        <v>0</v>
      </c>
      <c r="CN32" s="240"/>
      <c r="CO32" s="240"/>
      <c r="CP32" s="108">
        <f t="shared" si="29"/>
        <v>0</v>
      </c>
      <c r="CQ32" s="240"/>
      <c r="CR32" s="240"/>
      <c r="CS32" s="108">
        <f t="shared" si="30"/>
        <v>0</v>
      </c>
      <c r="CT32" s="240"/>
      <c r="CU32" s="240"/>
      <c r="CV32" s="108">
        <f t="shared" si="31"/>
        <v>0</v>
      </c>
      <c r="CW32" s="240"/>
      <c r="CX32" s="240"/>
      <c r="CY32" s="108">
        <f t="shared" si="32"/>
        <v>0</v>
      </c>
      <c r="CZ32" s="240"/>
      <c r="DA32" s="240"/>
      <c r="DB32" s="108">
        <f t="shared" si="33"/>
        <v>0</v>
      </c>
      <c r="DC32" s="240"/>
      <c r="DD32" s="240"/>
      <c r="DE32" s="108">
        <f t="shared" si="34"/>
        <v>0</v>
      </c>
      <c r="DF32" s="240"/>
      <c r="DG32" s="240"/>
      <c r="DH32" s="108">
        <f t="shared" si="35"/>
        <v>0</v>
      </c>
      <c r="DI32" s="240"/>
      <c r="DJ32" s="240"/>
      <c r="DK32" s="108">
        <f t="shared" si="36"/>
        <v>0</v>
      </c>
      <c r="DL32" s="240"/>
      <c r="DM32" s="240"/>
      <c r="DN32" s="108">
        <f t="shared" si="37"/>
        <v>0</v>
      </c>
      <c r="DO32" s="240"/>
      <c r="DP32" s="240"/>
      <c r="DQ32" s="108">
        <f t="shared" si="38"/>
        <v>0</v>
      </c>
      <c r="DR32" s="240"/>
      <c r="DS32" s="240"/>
      <c r="DT32" s="108">
        <f t="shared" si="39"/>
        <v>0</v>
      </c>
      <c r="DU32" s="240"/>
      <c r="DV32" s="240"/>
      <c r="DW32" s="108">
        <f t="shared" si="40"/>
        <v>0</v>
      </c>
      <c r="DX32" s="240"/>
      <c r="DY32" s="240"/>
      <c r="DZ32" s="108">
        <f t="shared" si="41"/>
        <v>0</v>
      </c>
      <c r="EA32" s="240"/>
      <c r="EB32" s="240"/>
      <c r="EC32" s="108">
        <f t="shared" si="42"/>
        <v>0</v>
      </c>
      <c r="ED32" s="240"/>
      <c r="EE32" s="240"/>
      <c r="EF32" s="108">
        <f t="shared" si="43"/>
        <v>0</v>
      </c>
      <c r="EG32" s="240"/>
      <c r="EH32" s="240"/>
      <c r="EI32" s="108">
        <f t="shared" si="44"/>
        <v>0</v>
      </c>
      <c r="EJ32" s="240"/>
      <c r="EK32" s="240"/>
      <c r="EL32" s="108">
        <f t="shared" si="45"/>
        <v>0</v>
      </c>
      <c r="EM32" s="240"/>
      <c r="EN32" s="240"/>
      <c r="EO32" s="108">
        <f t="shared" si="46"/>
        <v>0</v>
      </c>
      <c r="EP32" s="240"/>
      <c r="EQ32" s="240"/>
      <c r="ER32" s="108">
        <f t="shared" si="47"/>
        <v>0</v>
      </c>
      <c r="ES32" s="240"/>
      <c r="ET32" s="240"/>
      <c r="EU32" s="108">
        <f t="shared" si="48"/>
        <v>0</v>
      </c>
      <c r="EV32" s="240"/>
      <c r="EW32" s="240"/>
      <c r="EX32" s="108">
        <f t="shared" si="49"/>
        <v>0</v>
      </c>
      <c r="EY32" s="240"/>
      <c r="EZ32" s="240"/>
      <c r="FA32" s="108">
        <f t="shared" si="50"/>
        <v>0</v>
      </c>
      <c r="FB32" s="240"/>
      <c r="FC32" s="240"/>
      <c r="FD32" s="108">
        <f t="shared" si="51"/>
        <v>0</v>
      </c>
      <c r="FE32" s="240"/>
      <c r="FF32" s="240"/>
      <c r="FG32" s="108">
        <f t="shared" si="52"/>
        <v>0</v>
      </c>
      <c r="FH32" s="240"/>
      <c r="FI32" s="240"/>
      <c r="FJ32" s="108">
        <f t="shared" si="53"/>
        <v>0</v>
      </c>
      <c r="FK32" s="240"/>
      <c r="FL32" s="240"/>
      <c r="FM32" s="108">
        <f t="shared" si="54"/>
        <v>0</v>
      </c>
      <c r="FN32" s="240"/>
      <c r="FO32" s="240"/>
      <c r="FP32" s="108">
        <f t="shared" si="55"/>
        <v>0</v>
      </c>
      <c r="FQ32" s="240"/>
      <c r="FR32" s="240"/>
      <c r="FS32" s="108">
        <f t="shared" si="56"/>
        <v>0</v>
      </c>
      <c r="FT32" s="240"/>
      <c r="FU32" s="240"/>
      <c r="FV32" s="108">
        <f t="shared" si="57"/>
        <v>0</v>
      </c>
      <c r="FW32" s="240"/>
      <c r="FX32" s="240"/>
      <c r="FY32" s="108">
        <f t="shared" si="58"/>
        <v>0</v>
      </c>
      <c r="FZ32" s="240"/>
      <c r="GA32" s="240"/>
      <c r="GB32" s="108">
        <f t="shared" si="59"/>
        <v>0</v>
      </c>
      <c r="GC32" s="240"/>
      <c r="GD32" s="240"/>
      <c r="GE32" s="108">
        <f t="shared" si="60"/>
        <v>0</v>
      </c>
      <c r="GF32" s="240"/>
      <c r="GG32" s="240"/>
      <c r="GH32" s="108">
        <f t="shared" si="61"/>
        <v>0</v>
      </c>
      <c r="GI32" s="240"/>
      <c r="GJ32" s="240"/>
      <c r="GK32" s="108">
        <f t="shared" si="62"/>
        <v>0</v>
      </c>
      <c r="GL32" s="240"/>
      <c r="GM32" s="240"/>
      <c r="GN32" s="108">
        <f t="shared" si="63"/>
        <v>0</v>
      </c>
      <c r="GO32" s="240"/>
      <c r="GP32" s="240"/>
      <c r="GQ32" s="108">
        <f t="shared" si="64"/>
        <v>0</v>
      </c>
      <c r="GR32" s="240"/>
      <c r="GS32" s="240"/>
      <c r="GT32" s="108">
        <f t="shared" si="65"/>
        <v>0</v>
      </c>
      <c r="GU32" s="240"/>
      <c r="GV32" s="240"/>
      <c r="GW32" s="108">
        <f t="shared" si="66"/>
        <v>0</v>
      </c>
      <c r="GX32" s="240"/>
      <c r="GY32" s="240"/>
      <c r="GZ32" s="108">
        <f t="shared" si="67"/>
        <v>0</v>
      </c>
      <c r="HA32" s="240"/>
      <c r="HB32" s="240"/>
      <c r="HC32" s="108">
        <f t="shared" si="68"/>
        <v>0</v>
      </c>
      <c r="HD32" s="240"/>
      <c r="HE32" s="240"/>
      <c r="HF32" s="108">
        <f t="shared" si="69"/>
        <v>0</v>
      </c>
      <c r="HG32" s="240"/>
      <c r="HH32" s="240"/>
      <c r="HI32" s="108">
        <f t="shared" si="70"/>
        <v>0</v>
      </c>
      <c r="HJ32" s="240"/>
      <c r="HK32" s="240"/>
      <c r="HL32" s="108">
        <f t="shared" si="71"/>
        <v>0</v>
      </c>
      <c r="HM32" s="240"/>
      <c r="HN32" s="240"/>
      <c r="HO32" s="108">
        <f t="shared" si="72"/>
        <v>0</v>
      </c>
      <c r="HP32" s="240"/>
      <c r="HQ32" s="240"/>
      <c r="HR32" s="108">
        <f t="shared" si="73"/>
        <v>0</v>
      </c>
      <c r="HS32" s="240"/>
      <c r="HT32" s="240"/>
      <c r="HU32" s="108">
        <f t="shared" si="74"/>
        <v>0</v>
      </c>
      <c r="HV32" s="240"/>
      <c r="HW32" s="240"/>
      <c r="HX32" s="108">
        <f t="shared" si="75"/>
        <v>0</v>
      </c>
      <c r="HY32" s="240"/>
      <c r="HZ32" s="240"/>
      <c r="IA32" s="108">
        <f t="shared" si="76"/>
        <v>0</v>
      </c>
      <c r="IB32" s="240"/>
      <c r="IC32" s="240"/>
      <c r="ID32" s="108">
        <f t="shared" si="77"/>
        <v>0</v>
      </c>
      <c r="IE32" s="240"/>
      <c r="IF32" s="240"/>
      <c r="IG32" s="108">
        <f t="shared" si="78"/>
        <v>0</v>
      </c>
      <c r="IH32" s="240"/>
      <c r="II32" s="240"/>
      <c r="IJ32" s="108">
        <f t="shared" si="79"/>
        <v>0</v>
      </c>
      <c r="IK32" s="240"/>
      <c r="IL32" s="240"/>
      <c r="IM32" s="108">
        <f t="shared" si="80"/>
        <v>0</v>
      </c>
      <c r="IN32" s="240"/>
      <c r="IO32" s="240"/>
      <c r="IP32" s="108">
        <f t="shared" si="81"/>
        <v>0</v>
      </c>
      <c r="IQ32" s="240"/>
      <c r="IR32" s="240"/>
      <c r="IS32" s="108">
        <f t="shared" si="82"/>
        <v>0</v>
      </c>
      <c r="IT32" s="240"/>
      <c r="IU32" s="240"/>
      <c r="IV32" s="108">
        <f t="shared" si="83"/>
        <v>0</v>
      </c>
      <c r="IW32" s="240"/>
      <c r="IX32" s="240"/>
      <c r="IY32" s="108">
        <f t="shared" si="84"/>
        <v>0</v>
      </c>
      <c r="IZ32" s="240"/>
      <c r="JA32" s="240"/>
      <c r="JB32" s="108">
        <f t="shared" si="85"/>
        <v>0</v>
      </c>
      <c r="JC32" s="240"/>
      <c r="JD32" s="240"/>
      <c r="JE32" s="108">
        <f t="shared" si="86"/>
        <v>0</v>
      </c>
      <c r="JF32" s="240"/>
      <c r="JG32" s="240"/>
      <c r="JH32" s="108">
        <f t="shared" si="87"/>
        <v>0</v>
      </c>
      <c r="JI32" s="240"/>
      <c r="JJ32" s="240"/>
      <c r="JK32" s="108">
        <f t="shared" si="88"/>
        <v>0</v>
      </c>
      <c r="JL32" s="240"/>
      <c r="JM32" s="240"/>
      <c r="JN32" s="108">
        <f t="shared" si="89"/>
        <v>0</v>
      </c>
      <c r="JO32" s="240"/>
      <c r="JP32" s="240"/>
      <c r="JQ32" s="108">
        <f t="shared" si="90"/>
        <v>0</v>
      </c>
      <c r="JR32" s="240"/>
      <c r="JS32" s="240"/>
      <c r="JT32" s="108">
        <f t="shared" si="91"/>
        <v>0</v>
      </c>
      <c r="JU32" s="240"/>
      <c r="JV32" s="240"/>
      <c r="JW32" s="108">
        <f t="shared" si="92"/>
        <v>0</v>
      </c>
      <c r="JX32" s="240"/>
      <c r="JY32" s="240"/>
      <c r="JZ32" s="108">
        <f t="shared" si="93"/>
        <v>0</v>
      </c>
      <c r="KA32" s="240"/>
      <c r="KB32" s="240"/>
      <c r="KC32" s="108">
        <f t="shared" si="94"/>
        <v>0</v>
      </c>
      <c r="KD32" s="240"/>
      <c r="KE32" s="240"/>
      <c r="KF32" s="108">
        <f t="shared" si="95"/>
        <v>0</v>
      </c>
      <c r="KG32" s="240"/>
      <c r="KH32" s="240"/>
      <c r="KI32" s="108">
        <f t="shared" si="96"/>
        <v>0</v>
      </c>
      <c r="KJ32" s="240"/>
      <c r="KK32" s="240"/>
      <c r="KL32" s="108">
        <f t="shared" si="97"/>
        <v>0</v>
      </c>
      <c r="KM32" s="240"/>
      <c r="KN32" s="240"/>
      <c r="KO32" s="108">
        <f t="shared" si="98"/>
        <v>0</v>
      </c>
      <c r="KP32" s="240"/>
      <c r="KQ32" s="240"/>
      <c r="KR32" s="108">
        <f t="shared" si="99"/>
        <v>0</v>
      </c>
      <c r="KS32" s="153">
        <f t="shared" si="100"/>
        <v>0</v>
      </c>
    </row>
    <row r="33" spans="1:305" ht="20.100000000000001" customHeight="1" x14ac:dyDescent="0.2">
      <c r="A33" s="253"/>
      <c r="B33" s="111" t="s">
        <v>128</v>
      </c>
      <c r="C33" s="100">
        <v>5</v>
      </c>
      <c r="D33" s="101" t="s">
        <v>189</v>
      </c>
      <c r="E33" s="240"/>
      <c r="F33" s="240"/>
      <c r="G33" s="108">
        <f t="shared" si="0"/>
        <v>0</v>
      </c>
      <c r="H33" s="240"/>
      <c r="I33" s="240"/>
      <c r="J33" s="108">
        <f t="shared" si="1"/>
        <v>0</v>
      </c>
      <c r="K33" s="240"/>
      <c r="L33" s="240"/>
      <c r="M33" s="108">
        <f t="shared" si="2"/>
        <v>0</v>
      </c>
      <c r="N33" s="240"/>
      <c r="O33" s="240"/>
      <c r="P33" s="108">
        <f t="shared" si="3"/>
        <v>0</v>
      </c>
      <c r="Q33" s="240"/>
      <c r="R33" s="240"/>
      <c r="S33" s="108">
        <f t="shared" si="4"/>
        <v>0</v>
      </c>
      <c r="T33" s="240"/>
      <c r="U33" s="240"/>
      <c r="V33" s="108">
        <f t="shared" si="5"/>
        <v>0</v>
      </c>
      <c r="W33" s="240"/>
      <c r="X33" s="240"/>
      <c r="Y33" s="108">
        <f t="shared" si="6"/>
        <v>0</v>
      </c>
      <c r="Z33" s="240"/>
      <c r="AA33" s="240"/>
      <c r="AB33" s="108">
        <f t="shared" si="7"/>
        <v>0</v>
      </c>
      <c r="AC33" s="240"/>
      <c r="AD33" s="240"/>
      <c r="AE33" s="108">
        <f t="shared" si="8"/>
        <v>0</v>
      </c>
      <c r="AF33" s="240"/>
      <c r="AG33" s="240"/>
      <c r="AH33" s="108">
        <f t="shared" si="9"/>
        <v>0</v>
      </c>
      <c r="AI33" s="240"/>
      <c r="AJ33" s="240"/>
      <c r="AK33" s="108">
        <f t="shared" si="10"/>
        <v>0</v>
      </c>
      <c r="AL33" s="240"/>
      <c r="AM33" s="240"/>
      <c r="AN33" s="108">
        <f t="shared" si="11"/>
        <v>0</v>
      </c>
      <c r="AO33" s="240"/>
      <c r="AP33" s="240"/>
      <c r="AQ33" s="108">
        <f t="shared" si="12"/>
        <v>0</v>
      </c>
      <c r="AR33" s="240"/>
      <c r="AS33" s="240"/>
      <c r="AT33" s="108">
        <f t="shared" si="13"/>
        <v>0</v>
      </c>
      <c r="AU33" s="240"/>
      <c r="AV33" s="240"/>
      <c r="AW33" s="108">
        <f t="shared" si="14"/>
        <v>0</v>
      </c>
      <c r="AX33" s="240"/>
      <c r="AY33" s="240"/>
      <c r="AZ33" s="108">
        <f t="shared" si="15"/>
        <v>0</v>
      </c>
      <c r="BA33" s="240"/>
      <c r="BB33" s="240"/>
      <c r="BC33" s="108">
        <f t="shared" si="16"/>
        <v>0</v>
      </c>
      <c r="BD33" s="240"/>
      <c r="BE33" s="240"/>
      <c r="BF33" s="108">
        <f t="shared" si="17"/>
        <v>0</v>
      </c>
      <c r="BG33" s="240"/>
      <c r="BH33" s="240"/>
      <c r="BI33" s="108">
        <f t="shared" si="18"/>
        <v>0</v>
      </c>
      <c r="BJ33" s="240"/>
      <c r="BK33" s="240"/>
      <c r="BL33" s="108">
        <f t="shared" si="19"/>
        <v>0</v>
      </c>
      <c r="BM33" s="240"/>
      <c r="BN33" s="240"/>
      <c r="BO33" s="108">
        <f t="shared" si="20"/>
        <v>0</v>
      </c>
      <c r="BP33" s="240"/>
      <c r="BQ33" s="240"/>
      <c r="BR33" s="108">
        <f t="shared" si="21"/>
        <v>0</v>
      </c>
      <c r="BS33" s="240"/>
      <c r="BT33" s="240"/>
      <c r="BU33" s="108">
        <f t="shared" si="22"/>
        <v>0</v>
      </c>
      <c r="BV33" s="240"/>
      <c r="BW33" s="240"/>
      <c r="BX33" s="108">
        <f t="shared" si="23"/>
        <v>0</v>
      </c>
      <c r="BY33" s="240"/>
      <c r="BZ33" s="240"/>
      <c r="CA33" s="108">
        <f t="shared" si="24"/>
        <v>0</v>
      </c>
      <c r="CB33" s="240"/>
      <c r="CC33" s="240"/>
      <c r="CD33" s="108">
        <f t="shared" si="25"/>
        <v>0</v>
      </c>
      <c r="CE33" s="240"/>
      <c r="CF33" s="240"/>
      <c r="CG33" s="108">
        <f t="shared" si="26"/>
        <v>0</v>
      </c>
      <c r="CH33" s="240"/>
      <c r="CI33" s="240"/>
      <c r="CJ33" s="108">
        <f t="shared" si="27"/>
        <v>0</v>
      </c>
      <c r="CK33" s="240"/>
      <c r="CL33" s="240"/>
      <c r="CM33" s="108">
        <f t="shared" si="28"/>
        <v>0</v>
      </c>
      <c r="CN33" s="240"/>
      <c r="CO33" s="240"/>
      <c r="CP33" s="108">
        <f t="shared" si="29"/>
        <v>0</v>
      </c>
      <c r="CQ33" s="240"/>
      <c r="CR33" s="240"/>
      <c r="CS33" s="108">
        <f t="shared" si="30"/>
        <v>0</v>
      </c>
      <c r="CT33" s="240"/>
      <c r="CU33" s="240"/>
      <c r="CV33" s="108">
        <f t="shared" si="31"/>
        <v>0</v>
      </c>
      <c r="CW33" s="240"/>
      <c r="CX33" s="240"/>
      <c r="CY33" s="108">
        <f t="shared" si="32"/>
        <v>0</v>
      </c>
      <c r="CZ33" s="240"/>
      <c r="DA33" s="240"/>
      <c r="DB33" s="108">
        <f t="shared" si="33"/>
        <v>0</v>
      </c>
      <c r="DC33" s="240"/>
      <c r="DD33" s="240"/>
      <c r="DE33" s="108">
        <f t="shared" si="34"/>
        <v>0</v>
      </c>
      <c r="DF33" s="240"/>
      <c r="DG33" s="240"/>
      <c r="DH33" s="108">
        <f t="shared" si="35"/>
        <v>0</v>
      </c>
      <c r="DI33" s="240"/>
      <c r="DJ33" s="240"/>
      <c r="DK33" s="108">
        <f t="shared" si="36"/>
        <v>0</v>
      </c>
      <c r="DL33" s="240"/>
      <c r="DM33" s="240"/>
      <c r="DN33" s="108">
        <f t="shared" si="37"/>
        <v>0</v>
      </c>
      <c r="DO33" s="240"/>
      <c r="DP33" s="240"/>
      <c r="DQ33" s="108">
        <f t="shared" si="38"/>
        <v>0</v>
      </c>
      <c r="DR33" s="240"/>
      <c r="DS33" s="240"/>
      <c r="DT33" s="108">
        <f t="shared" si="39"/>
        <v>0</v>
      </c>
      <c r="DU33" s="240"/>
      <c r="DV33" s="240"/>
      <c r="DW33" s="108">
        <f t="shared" si="40"/>
        <v>0</v>
      </c>
      <c r="DX33" s="240"/>
      <c r="DY33" s="240"/>
      <c r="DZ33" s="108">
        <f t="shared" si="41"/>
        <v>0</v>
      </c>
      <c r="EA33" s="240"/>
      <c r="EB33" s="240"/>
      <c r="EC33" s="108">
        <f t="shared" si="42"/>
        <v>0</v>
      </c>
      <c r="ED33" s="240"/>
      <c r="EE33" s="240"/>
      <c r="EF33" s="108">
        <f t="shared" si="43"/>
        <v>0</v>
      </c>
      <c r="EG33" s="240"/>
      <c r="EH33" s="240"/>
      <c r="EI33" s="108">
        <f t="shared" si="44"/>
        <v>0</v>
      </c>
      <c r="EJ33" s="240"/>
      <c r="EK33" s="240"/>
      <c r="EL33" s="108">
        <f t="shared" si="45"/>
        <v>0</v>
      </c>
      <c r="EM33" s="240"/>
      <c r="EN33" s="240"/>
      <c r="EO33" s="108">
        <f t="shared" si="46"/>
        <v>0</v>
      </c>
      <c r="EP33" s="240"/>
      <c r="EQ33" s="240"/>
      <c r="ER33" s="108">
        <f t="shared" si="47"/>
        <v>0</v>
      </c>
      <c r="ES33" s="240"/>
      <c r="ET33" s="240"/>
      <c r="EU33" s="108">
        <f t="shared" si="48"/>
        <v>0</v>
      </c>
      <c r="EV33" s="240"/>
      <c r="EW33" s="240"/>
      <c r="EX33" s="108">
        <f t="shared" si="49"/>
        <v>0</v>
      </c>
      <c r="EY33" s="240"/>
      <c r="EZ33" s="240"/>
      <c r="FA33" s="108">
        <f t="shared" si="50"/>
        <v>0</v>
      </c>
      <c r="FB33" s="240"/>
      <c r="FC33" s="240"/>
      <c r="FD33" s="108">
        <f t="shared" si="51"/>
        <v>0</v>
      </c>
      <c r="FE33" s="240"/>
      <c r="FF33" s="240"/>
      <c r="FG33" s="108">
        <f t="shared" si="52"/>
        <v>0</v>
      </c>
      <c r="FH33" s="240"/>
      <c r="FI33" s="240"/>
      <c r="FJ33" s="108">
        <f t="shared" si="53"/>
        <v>0</v>
      </c>
      <c r="FK33" s="240"/>
      <c r="FL33" s="240"/>
      <c r="FM33" s="108">
        <f t="shared" si="54"/>
        <v>0</v>
      </c>
      <c r="FN33" s="240"/>
      <c r="FO33" s="240"/>
      <c r="FP33" s="108">
        <f t="shared" si="55"/>
        <v>0</v>
      </c>
      <c r="FQ33" s="240"/>
      <c r="FR33" s="240"/>
      <c r="FS33" s="108">
        <f t="shared" si="56"/>
        <v>0</v>
      </c>
      <c r="FT33" s="240"/>
      <c r="FU33" s="240"/>
      <c r="FV33" s="108">
        <f t="shared" si="57"/>
        <v>0</v>
      </c>
      <c r="FW33" s="240"/>
      <c r="FX33" s="240"/>
      <c r="FY33" s="108">
        <f t="shared" si="58"/>
        <v>0</v>
      </c>
      <c r="FZ33" s="240"/>
      <c r="GA33" s="240"/>
      <c r="GB33" s="108">
        <f t="shared" si="59"/>
        <v>0</v>
      </c>
      <c r="GC33" s="240"/>
      <c r="GD33" s="240"/>
      <c r="GE33" s="108">
        <f t="shared" si="60"/>
        <v>0</v>
      </c>
      <c r="GF33" s="240"/>
      <c r="GG33" s="240"/>
      <c r="GH33" s="108">
        <f t="shared" si="61"/>
        <v>0</v>
      </c>
      <c r="GI33" s="240"/>
      <c r="GJ33" s="240"/>
      <c r="GK33" s="108">
        <f t="shared" si="62"/>
        <v>0</v>
      </c>
      <c r="GL33" s="240"/>
      <c r="GM33" s="240"/>
      <c r="GN33" s="108">
        <f t="shared" si="63"/>
        <v>0</v>
      </c>
      <c r="GO33" s="240"/>
      <c r="GP33" s="240"/>
      <c r="GQ33" s="108">
        <f t="shared" si="64"/>
        <v>0</v>
      </c>
      <c r="GR33" s="240"/>
      <c r="GS33" s="240"/>
      <c r="GT33" s="108">
        <f t="shared" si="65"/>
        <v>0</v>
      </c>
      <c r="GU33" s="240"/>
      <c r="GV33" s="240"/>
      <c r="GW33" s="108">
        <f t="shared" si="66"/>
        <v>0</v>
      </c>
      <c r="GX33" s="240"/>
      <c r="GY33" s="240"/>
      <c r="GZ33" s="108">
        <f t="shared" si="67"/>
        <v>0</v>
      </c>
      <c r="HA33" s="240"/>
      <c r="HB33" s="240"/>
      <c r="HC33" s="108">
        <f t="shared" si="68"/>
        <v>0</v>
      </c>
      <c r="HD33" s="240"/>
      <c r="HE33" s="240"/>
      <c r="HF33" s="108">
        <f t="shared" si="69"/>
        <v>0</v>
      </c>
      <c r="HG33" s="240"/>
      <c r="HH33" s="240"/>
      <c r="HI33" s="108">
        <f t="shared" si="70"/>
        <v>0</v>
      </c>
      <c r="HJ33" s="240"/>
      <c r="HK33" s="240"/>
      <c r="HL33" s="108">
        <f t="shared" si="71"/>
        <v>0</v>
      </c>
      <c r="HM33" s="240"/>
      <c r="HN33" s="240"/>
      <c r="HO33" s="108">
        <f t="shared" si="72"/>
        <v>0</v>
      </c>
      <c r="HP33" s="240"/>
      <c r="HQ33" s="240"/>
      <c r="HR33" s="108">
        <f t="shared" si="73"/>
        <v>0</v>
      </c>
      <c r="HS33" s="240"/>
      <c r="HT33" s="240"/>
      <c r="HU33" s="108">
        <f t="shared" si="74"/>
        <v>0</v>
      </c>
      <c r="HV33" s="240"/>
      <c r="HW33" s="240"/>
      <c r="HX33" s="108">
        <f t="shared" si="75"/>
        <v>0</v>
      </c>
      <c r="HY33" s="240"/>
      <c r="HZ33" s="240"/>
      <c r="IA33" s="108">
        <f t="shared" si="76"/>
        <v>0</v>
      </c>
      <c r="IB33" s="240"/>
      <c r="IC33" s="240"/>
      <c r="ID33" s="108">
        <f t="shared" si="77"/>
        <v>0</v>
      </c>
      <c r="IE33" s="240"/>
      <c r="IF33" s="240"/>
      <c r="IG33" s="108">
        <f t="shared" si="78"/>
        <v>0</v>
      </c>
      <c r="IH33" s="240"/>
      <c r="II33" s="240"/>
      <c r="IJ33" s="108">
        <f t="shared" si="79"/>
        <v>0</v>
      </c>
      <c r="IK33" s="240"/>
      <c r="IL33" s="240"/>
      <c r="IM33" s="108">
        <f t="shared" si="80"/>
        <v>0</v>
      </c>
      <c r="IN33" s="240"/>
      <c r="IO33" s="240"/>
      <c r="IP33" s="108">
        <f t="shared" si="81"/>
        <v>0</v>
      </c>
      <c r="IQ33" s="240"/>
      <c r="IR33" s="240"/>
      <c r="IS33" s="108">
        <f t="shared" si="82"/>
        <v>0</v>
      </c>
      <c r="IT33" s="240"/>
      <c r="IU33" s="240"/>
      <c r="IV33" s="108">
        <f t="shared" si="83"/>
        <v>0</v>
      </c>
      <c r="IW33" s="240"/>
      <c r="IX33" s="240"/>
      <c r="IY33" s="108">
        <f t="shared" si="84"/>
        <v>0</v>
      </c>
      <c r="IZ33" s="240"/>
      <c r="JA33" s="240"/>
      <c r="JB33" s="108">
        <f t="shared" si="85"/>
        <v>0</v>
      </c>
      <c r="JC33" s="240"/>
      <c r="JD33" s="240"/>
      <c r="JE33" s="108">
        <f t="shared" si="86"/>
        <v>0</v>
      </c>
      <c r="JF33" s="240"/>
      <c r="JG33" s="240"/>
      <c r="JH33" s="108">
        <f t="shared" si="87"/>
        <v>0</v>
      </c>
      <c r="JI33" s="240"/>
      <c r="JJ33" s="240"/>
      <c r="JK33" s="108">
        <f t="shared" si="88"/>
        <v>0</v>
      </c>
      <c r="JL33" s="240"/>
      <c r="JM33" s="240"/>
      <c r="JN33" s="108">
        <f t="shared" si="89"/>
        <v>0</v>
      </c>
      <c r="JO33" s="240"/>
      <c r="JP33" s="240"/>
      <c r="JQ33" s="108">
        <f t="shared" si="90"/>
        <v>0</v>
      </c>
      <c r="JR33" s="240"/>
      <c r="JS33" s="240"/>
      <c r="JT33" s="108">
        <f t="shared" si="91"/>
        <v>0</v>
      </c>
      <c r="JU33" s="240"/>
      <c r="JV33" s="240"/>
      <c r="JW33" s="108">
        <f t="shared" si="92"/>
        <v>0</v>
      </c>
      <c r="JX33" s="240"/>
      <c r="JY33" s="240"/>
      <c r="JZ33" s="108">
        <f t="shared" si="93"/>
        <v>0</v>
      </c>
      <c r="KA33" s="240"/>
      <c r="KB33" s="240"/>
      <c r="KC33" s="108">
        <f t="shared" si="94"/>
        <v>0</v>
      </c>
      <c r="KD33" s="240"/>
      <c r="KE33" s="240"/>
      <c r="KF33" s="108">
        <f t="shared" si="95"/>
        <v>0</v>
      </c>
      <c r="KG33" s="240"/>
      <c r="KH33" s="240"/>
      <c r="KI33" s="108">
        <f t="shared" si="96"/>
        <v>0</v>
      </c>
      <c r="KJ33" s="240"/>
      <c r="KK33" s="240"/>
      <c r="KL33" s="108">
        <f t="shared" si="97"/>
        <v>0</v>
      </c>
      <c r="KM33" s="240"/>
      <c r="KN33" s="240"/>
      <c r="KO33" s="108">
        <f t="shared" si="98"/>
        <v>0</v>
      </c>
      <c r="KP33" s="240"/>
      <c r="KQ33" s="240"/>
      <c r="KR33" s="108">
        <f t="shared" si="99"/>
        <v>0</v>
      </c>
      <c r="KS33" s="153">
        <f t="shared" si="100"/>
        <v>0</v>
      </c>
    </row>
    <row r="34" spans="1:305" ht="20.100000000000001" customHeight="1" x14ac:dyDescent="0.2">
      <c r="A34" s="252" t="s">
        <v>44</v>
      </c>
      <c r="B34" s="111" t="s">
        <v>78</v>
      </c>
      <c r="C34" s="100">
        <v>18</v>
      </c>
      <c r="D34" s="101" t="s">
        <v>190</v>
      </c>
      <c r="E34" s="240"/>
      <c r="F34" s="240"/>
      <c r="G34" s="108">
        <f t="shared" si="0"/>
        <v>0</v>
      </c>
      <c r="H34" s="240"/>
      <c r="I34" s="240"/>
      <c r="J34" s="108">
        <f t="shared" si="1"/>
        <v>0</v>
      </c>
      <c r="K34" s="240"/>
      <c r="L34" s="240"/>
      <c r="M34" s="108">
        <f t="shared" si="2"/>
        <v>0</v>
      </c>
      <c r="N34" s="240"/>
      <c r="O34" s="240"/>
      <c r="P34" s="108">
        <f t="shared" si="3"/>
        <v>0</v>
      </c>
      <c r="Q34" s="240"/>
      <c r="R34" s="240"/>
      <c r="S34" s="108">
        <f t="shared" si="4"/>
        <v>0</v>
      </c>
      <c r="T34" s="240"/>
      <c r="U34" s="240"/>
      <c r="V34" s="108">
        <f t="shared" si="5"/>
        <v>0</v>
      </c>
      <c r="W34" s="240"/>
      <c r="X34" s="240"/>
      <c r="Y34" s="108">
        <f t="shared" si="6"/>
        <v>0</v>
      </c>
      <c r="Z34" s="240"/>
      <c r="AA34" s="240"/>
      <c r="AB34" s="108">
        <f t="shared" si="7"/>
        <v>0</v>
      </c>
      <c r="AC34" s="240"/>
      <c r="AD34" s="240"/>
      <c r="AE34" s="108">
        <f t="shared" si="8"/>
        <v>0</v>
      </c>
      <c r="AF34" s="240"/>
      <c r="AG34" s="240"/>
      <c r="AH34" s="108">
        <f t="shared" si="9"/>
        <v>0</v>
      </c>
      <c r="AI34" s="240"/>
      <c r="AJ34" s="240"/>
      <c r="AK34" s="108">
        <f t="shared" si="10"/>
        <v>0</v>
      </c>
      <c r="AL34" s="240"/>
      <c r="AM34" s="240"/>
      <c r="AN34" s="108">
        <f t="shared" si="11"/>
        <v>0</v>
      </c>
      <c r="AO34" s="240"/>
      <c r="AP34" s="240"/>
      <c r="AQ34" s="108">
        <f t="shared" si="12"/>
        <v>0</v>
      </c>
      <c r="AR34" s="240"/>
      <c r="AS34" s="240"/>
      <c r="AT34" s="108">
        <f t="shared" si="13"/>
        <v>0</v>
      </c>
      <c r="AU34" s="240"/>
      <c r="AV34" s="240"/>
      <c r="AW34" s="108">
        <f t="shared" si="14"/>
        <v>0</v>
      </c>
      <c r="AX34" s="240"/>
      <c r="AY34" s="240"/>
      <c r="AZ34" s="108">
        <f t="shared" si="15"/>
        <v>0</v>
      </c>
      <c r="BA34" s="240"/>
      <c r="BB34" s="240"/>
      <c r="BC34" s="108">
        <f t="shared" si="16"/>
        <v>0</v>
      </c>
      <c r="BD34" s="240"/>
      <c r="BE34" s="240"/>
      <c r="BF34" s="108">
        <f t="shared" si="17"/>
        <v>0</v>
      </c>
      <c r="BG34" s="240"/>
      <c r="BH34" s="240"/>
      <c r="BI34" s="108">
        <f t="shared" si="18"/>
        <v>0</v>
      </c>
      <c r="BJ34" s="240"/>
      <c r="BK34" s="240"/>
      <c r="BL34" s="108">
        <f t="shared" si="19"/>
        <v>0</v>
      </c>
      <c r="BM34" s="240"/>
      <c r="BN34" s="240"/>
      <c r="BO34" s="108">
        <f t="shared" si="20"/>
        <v>0</v>
      </c>
      <c r="BP34" s="240"/>
      <c r="BQ34" s="240"/>
      <c r="BR34" s="108">
        <f t="shared" si="21"/>
        <v>0</v>
      </c>
      <c r="BS34" s="240"/>
      <c r="BT34" s="240"/>
      <c r="BU34" s="108">
        <f t="shared" si="22"/>
        <v>0</v>
      </c>
      <c r="BV34" s="240"/>
      <c r="BW34" s="240"/>
      <c r="BX34" s="108">
        <f t="shared" si="23"/>
        <v>0</v>
      </c>
      <c r="BY34" s="240"/>
      <c r="BZ34" s="240"/>
      <c r="CA34" s="108">
        <f t="shared" si="24"/>
        <v>0</v>
      </c>
      <c r="CB34" s="240"/>
      <c r="CC34" s="240"/>
      <c r="CD34" s="108">
        <f t="shared" si="25"/>
        <v>0</v>
      </c>
      <c r="CE34" s="240"/>
      <c r="CF34" s="240"/>
      <c r="CG34" s="108">
        <f t="shared" si="26"/>
        <v>0</v>
      </c>
      <c r="CH34" s="240"/>
      <c r="CI34" s="240"/>
      <c r="CJ34" s="108">
        <f t="shared" si="27"/>
        <v>0</v>
      </c>
      <c r="CK34" s="240"/>
      <c r="CL34" s="240"/>
      <c r="CM34" s="108">
        <f t="shared" si="28"/>
        <v>0</v>
      </c>
      <c r="CN34" s="240"/>
      <c r="CO34" s="240"/>
      <c r="CP34" s="108">
        <f t="shared" si="29"/>
        <v>0</v>
      </c>
      <c r="CQ34" s="240"/>
      <c r="CR34" s="240"/>
      <c r="CS34" s="108">
        <f t="shared" si="30"/>
        <v>0</v>
      </c>
      <c r="CT34" s="240"/>
      <c r="CU34" s="240"/>
      <c r="CV34" s="108">
        <f t="shared" si="31"/>
        <v>0</v>
      </c>
      <c r="CW34" s="240"/>
      <c r="CX34" s="240"/>
      <c r="CY34" s="108">
        <f t="shared" si="32"/>
        <v>0</v>
      </c>
      <c r="CZ34" s="240"/>
      <c r="DA34" s="240"/>
      <c r="DB34" s="108">
        <f t="shared" si="33"/>
        <v>0</v>
      </c>
      <c r="DC34" s="240"/>
      <c r="DD34" s="240"/>
      <c r="DE34" s="108">
        <f t="shared" si="34"/>
        <v>0</v>
      </c>
      <c r="DF34" s="240"/>
      <c r="DG34" s="240"/>
      <c r="DH34" s="108">
        <f t="shared" si="35"/>
        <v>0</v>
      </c>
      <c r="DI34" s="240"/>
      <c r="DJ34" s="240"/>
      <c r="DK34" s="108">
        <f t="shared" si="36"/>
        <v>0</v>
      </c>
      <c r="DL34" s="240"/>
      <c r="DM34" s="240"/>
      <c r="DN34" s="108">
        <f t="shared" si="37"/>
        <v>0</v>
      </c>
      <c r="DO34" s="240"/>
      <c r="DP34" s="240"/>
      <c r="DQ34" s="108">
        <f t="shared" si="38"/>
        <v>0</v>
      </c>
      <c r="DR34" s="240"/>
      <c r="DS34" s="240"/>
      <c r="DT34" s="108">
        <f t="shared" si="39"/>
        <v>0</v>
      </c>
      <c r="DU34" s="240"/>
      <c r="DV34" s="240"/>
      <c r="DW34" s="108">
        <f t="shared" si="40"/>
        <v>0</v>
      </c>
      <c r="DX34" s="240"/>
      <c r="DY34" s="240"/>
      <c r="DZ34" s="108">
        <f t="shared" si="41"/>
        <v>0</v>
      </c>
      <c r="EA34" s="240"/>
      <c r="EB34" s="240"/>
      <c r="EC34" s="108">
        <f t="shared" si="42"/>
        <v>0</v>
      </c>
      <c r="ED34" s="240"/>
      <c r="EE34" s="240"/>
      <c r="EF34" s="108">
        <f t="shared" si="43"/>
        <v>0</v>
      </c>
      <c r="EG34" s="240"/>
      <c r="EH34" s="240"/>
      <c r="EI34" s="108">
        <f t="shared" si="44"/>
        <v>0</v>
      </c>
      <c r="EJ34" s="240"/>
      <c r="EK34" s="240"/>
      <c r="EL34" s="108">
        <f t="shared" si="45"/>
        <v>0</v>
      </c>
      <c r="EM34" s="240"/>
      <c r="EN34" s="240"/>
      <c r="EO34" s="108">
        <f t="shared" si="46"/>
        <v>0</v>
      </c>
      <c r="EP34" s="240"/>
      <c r="EQ34" s="240"/>
      <c r="ER34" s="108">
        <f t="shared" si="47"/>
        <v>0</v>
      </c>
      <c r="ES34" s="240"/>
      <c r="ET34" s="240"/>
      <c r="EU34" s="108">
        <f t="shared" si="48"/>
        <v>0</v>
      </c>
      <c r="EV34" s="240"/>
      <c r="EW34" s="240"/>
      <c r="EX34" s="108">
        <f t="shared" si="49"/>
        <v>0</v>
      </c>
      <c r="EY34" s="240"/>
      <c r="EZ34" s="240"/>
      <c r="FA34" s="108">
        <f t="shared" si="50"/>
        <v>0</v>
      </c>
      <c r="FB34" s="240"/>
      <c r="FC34" s="240"/>
      <c r="FD34" s="108">
        <f t="shared" si="51"/>
        <v>0</v>
      </c>
      <c r="FE34" s="240"/>
      <c r="FF34" s="240"/>
      <c r="FG34" s="108">
        <f t="shared" si="52"/>
        <v>0</v>
      </c>
      <c r="FH34" s="240"/>
      <c r="FI34" s="240"/>
      <c r="FJ34" s="108">
        <f t="shared" si="53"/>
        <v>0</v>
      </c>
      <c r="FK34" s="240"/>
      <c r="FL34" s="240"/>
      <c r="FM34" s="108">
        <f t="shared" si="54"/>
        <v>0</v>
      </c>
      <c r="FN34" s="240"/>
      <c r="FO34" s="240"/>
      <c r="FP34" s="108">
        <f t="shared" si="55"/>
        <v>0</v>
      </c>
      <c r="FQ34" s="240"/>
      <c r="FR34" s="240"/>
      <c r="FS34" s="108">
        <f t="shared" si="56"/>
        <v>0</v>
      </c>
      <c r="FT34" s="240"/>
      <c r="FU34" s="240"/>
      <c r="FV34" s="108">
        <f t="shared" si="57"/>
        <v>0</v>
      </c>
      <c r="FW34" s="240"/>
      <c r="FX34" s="240"/>
      <c r="FY34" s="108">
        <f t="shared" si="58"/>
        <v>0</v>
      </c>
      <c r="FZ34" s="240"/>
      <c r="GA34" s="240"/>
      <c r="GB34" s="108">
        <f t="shared" si="59"/>
        <v>0</v>
      </c>
      <c r="GC34" s="240"/>
      <c r="GD34" s="240"/>
      <c r="GE34" s="108">
        <f t="shared" si="60"/>
        <v>0</v>
      </c>
      <c r="GF34" s="240"/>
      <c r="GG34" s="240"/>
      <c r="GH34" s="108">
        <f t="shared" si="61"/>
        <v>0</v>
      </c>
      <c r="GI34" s="240"/>
      <c r="GJ34" s="240"/>
      <c r="GK34" s="108">
        <f t="shared" si="62"/>
        <v>0</v>
      </c>
      <c r="GL34" s="240"/>
      <c r="GM34" s="240"/>
      <c r="GN34" s="108">
        <f t="shared" si="63"/>
        <v>0</v>
      </c>
      <c r="GO34" s="240"/>
      <c r="GP34" s="240"/>
      <c r="GQ34" s="108">
        <f t="shared" si="64"/>
        <v>0</v>
      </c>
      <c r="GR34" s="240"/>
      <c r="GS34" s="240"/>
      <c r="GT34" s="108">
        <f t="shared" si="65"/>
        <v>0</v>
      </c>
      <c r="GU34" s="240"/>
      <c r="GV34" s="240"/>
      <c r="GW34" s="108">
        <f t="shared" si="66"/>
        <v>0</v>
      </c>
      <c r="GX34" s="240"/>
      <c r="GY34" s="240"/>
      <c r="GZ34" s="108">
        <f t="shared" si="67"/>
        <v>0</v>
      </c>
      <c r="HA34" s="240"/>
      <c r="HB34" s="240"/>
      <c r="HC34" s="108">
        <f t="shared" si="68"/>
        <v>0</v>
      </c>
      <c r="HD34" s="240"/>
      <c r="HE34" s="240"/>
      <c r="HF34" s="108">
        <f t="shared" si="69"/>
        <v>0</v>
      </c>
      <c r="HG34" s="240"/>
      <c r="HH34" s="240"/>
      <c r="HI34" s="108">
        <f t="shared" si="70"/>
        <v>0</v>
      </c>
      <c r="HJ34" s="240"/>
      <c r="HK34" s="240"/>
      <c r="HL34" s="108">
        <f t="shared" si="71"/>
        <v>0</v>
      </c>
      <c r="HM34" s="240"/>
      <c r="HN34" s="240"/>
      <c r="HO34" s="108">
        <f t="shared" si="72"/>
        <v>0</v>
      </c>
      <c r="HP34" s="240"/>
      <c r="HQ34" s="240"/>
      <c r="HR34" s="108">
        <f t="shared" si="73"/>
        <v>0</v>
      </c>
      <c r="HS34" s="240"/>
      <c r="HT34" s="240"/>
      <c r="HU34" s="108">
        <f t="shared" si="74"/>
        <v>0</v>
      </c>
      <c r="HV34" s="240"/>
      <c r="HW34" s="240"/>
      <c r="HX34" s="108">
        <f t="shared" si="75"/>
        <v>0</v>
      </c>
      <c r="HY34" s="240"/>
      <c r="HZ34" s="240"/>
      <c r="IA34" s="108">
        <f t="shared" si="76"/>
        <v>0</v>
      </c>
      <c r="IB34" s="240"/>
      <c r="IC34" s="240"/>
      <c r="ID34" s="108">
        <f t="shared" si="77"/>
        <v>0</v>
      </c>
      <c r="IE34" s="240"/>
      <c r="IF34" s="240"/>
      <c r="IG34" s="108">
        <f t="shared" si="78"/>
        <v>0</v>
      </c>
      <c r="IH34" s="240"/>
      <c r="II34" s="240"/>
      <c r="IJ34" s="108">
        <f t="shared" si="79"/>
        <v>0</v>
      </c>
      <c r="IK34" s="240"/>
      <c r="IL34" s="240"/>
      <c r="IM34" s="108">
        <f t="shared" si="80"/>
        <v>0</v>
      </c>
      <c r="IN34" s="240"/>
      <c r="IO34" s="240"/>
      <c r="IP34" s="108">
        <f t="shared" si="81"/>
        <v>0</v>
      </c>
      <c r="IQ34" s="240"/>
      <c r="IR34" s="240"/>
      <c r="IS34" s="108">
        <f t="shared" si="82"/>
        <v>0</v>
      </c>
      <c r="IT34" s="240"/>
      <c r="IU34" s="240"/>
      <c r="IV34" s="108">
        <f t="shared" si="83"/>
        <v>0</v>
      </c>
      <c r="IW34" s="240"/>
      <c r="IX34" s="240"/>
      <c r="IY34" s="108">
        <f t="shared" si="84"/>
        <v>0</v>
      </c>
      <c r="IZ34" s="240"/>
      <c r="JA34" s="240"/>
      <c r="JB34" s="108">
        <f t="shared" si="85"/>
        <v>0</v>
      </c>
      <c r="JC34" s="240"/>
      <c r="JD34" s="240"/>
      <c r="JE34" s="108">
        <f t="shared" si="86"/>
        <v>0</v>
      </c>
      <c r="JF34" s="240"/>
      <c r="JG34" s="240"/>
      <c r="JH34" s="108">
        <f t="shared" si="87"/>
        <v>0</v>
      </c>
      <c r="JI34" s="240"/>
      <c r="JJ34" s="240"/>
      <c r="JK34" s="108">
        <f t="shared" si="88"/>
        <v>0</v>
      </c>
      <c r="JL34" s="240"/>
      <c r="JM34" s="240"/>
      <c r="JN34" s="108">
        <f t="shared" si="89"/>
        <v>0</v>
      </c>
      <c r="JO34" s="240"/>
      <c r="JP34" s="240"/>
      <c r="JQ34" s="108">
        <f t="shared" si="90"/>
        <v>0</v>
      </c>
      <c r="JR34" s="240"/>
      <c r="JS34" s="240"/>
      <c r="JT34" s="108">
        <f t="shared" si="91"/>
        <v>0</v>
      </c>
      <c r="JU34" s="240"/>
      <c r="JV34" s="240"/>
      <c r="JW34" s="108">
        <f t="shared" si="92"/>
        <v>0</v>
      </c>
      <c r="JX34" s="240"/>
      <c r="JY34" s="240"/>
      <c r="JZ34" s="108">
        <f t="shared" si="93"/>
        <v>0</v>
      </c>
      <c r="KA34" s="240"/>
      <c r="KB34" s="240"/>
      <c r="KC34" s="108">
        <f t="shared" si="94"/>
        <v>0</v>
      </c>
      <c r="KD34" s="240"/>
      <c r="KE34" s="240"/>
      <c r="KF34" s="108">
        <f t="shared" si="95"/>
        <v>0</v>
      </c>
      <c r="KG34" s="240"/>
      <c r="KH34" s="240"/>
      <c r="KI34" s="108">
        <f t="shared" si="96"/>
        <v>0</v>
      </c>
      <c r="KJ34" s="240"/>
      <c r="KK34" s="240"/>
      <c r="KL34" s="108">
        <f t="shared" si="97"/>
        <v>0</v>
      </c>
      <c r="KM34" s="240"/>
      <c r="KN34" s="240"/>
      <c r="KO34" s="108">
        <f t="shared" si="98"/>
        <v>0</v>
      </c>
      <c r="KP34" s="240"/>
      <c r="KQ34" s="240"/>
      <c r="KR34" s="108">
        <f t="shared" si="99"/>
        <v>0</v>
      </c>
      <c r="KS34" s="153">
        <f t="shared" si="100"/>
        <v>0</v>
      </c>
    </row>
    <row r="35" spans="1:305" ht="20.100000000000001" customHeight="1" x14ac:dyDescent="0.2">
      <c r="A35" s="252"/>
      <c r="B35" s="111" t="s">
        <v>79</v>
      </c>
      <c r="C35" s="100">
        <v>8</v>
      </c>
      <c r="D35" s="101" t="s">
        <v>191</v>
      </c>
      <c r="E35" s="240"/>
      <c r="F35" s="240"/>
      <c r="G35" s="108">
        <f t="shared" si="0"/>
        <v>0</v>
      </c>
      <c r="H35" s="240"/>
      <c r="I35" s="240"/>
      <c r="J35" s="108">
        <f t="shared" si="1"/>
        <v>0</v>
      </c>
      <c r="K35" s="240"/>
      <c r="L35" s="240"/>
      <c r="M35" s="108">
        <f t="shared" si="2"/>
        <v>0</v>
      </c>
      <c r="N35" s="240"/>
      <c r="O35" s="240"/>
      <c r="P35" s="108">
        <f t="shared" si="3"/>
        <v>0</v>
      </c>
      <c r="Q35" s="240"/>
      <c r="R35" s="240"/>
      <c r="S35" s="108">
        <f t="shared" si="4"/>
        <v>0</v>
      </c>
      <c r="T35" s="240"/>
      <c r="U35" s="240"/>
      <c r="V35" s="108">
        <f t="shared" si="5"/>
        <v>0</v>
      </c>
      <c r="W35" s="240"/>
      <c r="X35" s="240"/>
      <c r="Y35" s="108">
        <f t="shared" si="6"/>
        <v>0</v>
      </c>
      <c r="Z35" s="240"/>
      <c r="AA35" s="240"/>
      <c r="AB35" s="108">
        <f t="shared" si="7"/>
        <v>0</v>
      </c>
      <c r="AC35" s="240"/>
      <c r="AD35" s="240"/>
      <c r="AE35" s="108">
        <f t="shared" si="8"/>
        <v>0</v>
      </c>
      <c r="AF35" s="240"/>
      <c r="AG35" s="240"/>
      <c r="AH35" s="108">
        <f t="shared" si="9"/>
        <v>0</v>
      </c>
      <c r="AI35" s="240"/>
      <c r="AJ35" s="240"/>
      <c r="AK35" s="108">
        <f t="shared" si="10"/>
        <v>0</v>
      </c>
      <c r="AL35" s="240"/>
      <c r="AM35" s="240"/>
      <c r="AN35" s="108">
        <f t="shared" si="11"/>
        <v>0</v>
      </c>
      <c r="AO35" s="240"/>
      <c r="AP35" s="240"/>
      <c r="AQ35" s="108">
        <f t="shared" si="12"/>
        <v>0</v>
      </c>
      <c r="AR35" s="240"/>
      <c r="AS35" s="240"/>
      <c r="AT35" s="108">
        <f t="shared" si="13"/>
        <v>0</v>
      </c>
      <c r="AU35" s="240"/>
      <c r="AV35" s="240"/>
      <c r="AW35" s="108">
        <f t="shared" si="14"/>
        <v>0</v>
      </c>
      <c r="AX35" s="240"/>
      <c r="AY35" s="240"/>
      <c r="AZ35" s="108">
        <f t="shared" si="15"/>
        <v>0</v>
      </c>
      <c r="BA35" s="240"/>
      <c r="BB35" s="240"/>
      <c r="BC35" s="108">
        <f t="shared" si="16"/>
        <v>0</v>
      </c>
      <c r="BD35" s="240"/>
      <c r="BE35" s="240"/>
      <c r="BF35" s="108">
        <f t="shared" si="17"/>
        <v>0</v>
      </c>
      <c r="BG35" s="240"/>
      <c r="BH35" s="240"/>
      <c r="BI35" s="108">
        <f t="shared" si="18"/>
        <v>0</v>
      </c>
      <c r="BJ35" s="240"/>
      <c r="BK35" s="240"/>
      <c r="BL35" s="108">
        <f t="shared" si="19"/>
        <v>0</v>
      </c>
      <c r="BM35" s="240"/>
      <c r="BN35" s="240"/>
      <c r="BO35" s="108">
        <f t="shared" si="20"/>
        <v>0</v>
      </c>
      <c r="BP35" s="240"/>
      <c r="BQ35" s="240"/>
      <c r="BR35" s="108">
        <f t="shared" si="21"/>
        <v>0</v>
      </c>
      <c r="BS35" s="240"/>
      <c r="BT35" s="240"/>
      <c r="BU35" s="108">
        <f t="shared" si="22"/>
        <v>0</v>
      </c>
      <c r="BV35" s="240"/>
      <c r="BW35" s="240"/>
      <c r="BX35" s="108">
        <f t="shared" si="23"/>
        <v>0</v>
      </c>
      <c r="BY35" s="240"/>
      <c r="BZ35" s="240"/>
      <c r="CA35" s="108">
        <f t="shared" si="24"/>
        <v>0</v>
      </c>
      <c r="CB35" s="240"/>
      <c r="CC35" s="240"/>
      <c r="CD35" s="108">
        <f t="shared" si="25"/>
        <v>0</v>
      </c>
      <c r="CE35" s="240"/>
      <c r="CF35" s="240"/>
      <c r="CG35" s="108">
        <f t="shared" si="26"/>
        <v>0</v>
      </c>
      <c r="CH35" s="240"/>
      <c r="CI35" s="240"/>
      <c r="CJ35" s="108">
        <f t="shared" si="27"/>
        <v>0</v>
      </c>
      <c r="CK35" s="240"/>
      <c r="CL35" s="240"/>
      <c r="CM35" s="108">
        <f t="shared" si="28"/>
        <v>0</v>
      </c>
      <c r="CN35" s="240"/>
      <c r="CO35" s="240"/>
      <c r="CP35" s="108">
        <f t="shared" si="29"/>
        <v>0</v>
      </c>
      <c r="CQ35" s="240"/>
      <c r="CR35" s="240"/>
      <c r="CS35" s="108">
        <f t="shared" si="30"/>
        <v>0</v>
      </c>
      <c r="CT35" s="240"/>
      <c r="CU35" s="240"/>
      <c r="CV35" s="108">
        <f t="shared" si="31"/>
        <v>0</v>
      </c>
      <c r="CW35" s="240"/>
      <c r="CX35" s="240"/>
      <c r="CY35" s="108">
        <f t="shared" si="32"/>
        <v>0</v>
      </c>
      <c r="CZ35" s="240"/>
      <c r="DA35" s="240"/>
      <c r="DB35" s="108">
        <f t="shared" si="33"/>
        <v>0</v>
      </c>
      <c r="DC35" s="240"/>
      <c r="DD35" s="240"/>
      <c r="DE35" s="108">
        <f t="shared" si="34"/>
        <v>0</v>
      </c>
      <c r="DF35" s="240"/>
      <c r="DG35" s="240"/>
      <c r="DH35" s="108">
        <f t="shared" si="35"/>
        <v>0</v>
      </c>
      <c r="DI35" s="240"/>
      <c r="DJ35" s="240"/>
      <c r="DK35" s="108">
        <f t="shared" si="36"/>
        <v>0</v>
      </c>
      <c r="DL35" s="240"/>
      <c r="DM35" s="240"/>
      <c r="DN35" s="108">
        <f t="shared" si="37"/>
        <v>0</v>
      </c>
      <c r="DO35" s="240"/>
      <c r="DP35" s="240"/>
      <c r="DQ35" s="108">
        <f t="shared" si="38"/>
        <v>0</v>
      </c>
      <c r="DR35" s="240"/>
      <c r="DS35" s="240"/>
      <c r="DT35" s="108">
        <f t="shared" si="39"/>
        <v>0</v>
      </c>
      <c r="DU35" s="240"/>
      <c r="DV35" s="240"/>
      <c r="DW35" s="108">
        <f t="shared" si="40"/>
        <v>0</v>
      </c>
      <c r="DX35" s="240"/>
      <c r="DY35" s="240"/>
      <c r="DZ35" s="108">
        <f t="shared" si="41"/>
        <v>0</v>
      </c>
      <c r="EA35" s="240"/>
      <c r="EB35" s="240"/>
      <c r="EC35" s="108">
        <f t="shared" si="42"/>
        <v>0</v>
      </c>
      <c r="ED35" s="240"/>
      <c r="EE35" s="240"/>
      <c r="EF35" s="108">
        <f t="shared" si="43"/>
        <v>0</v>
      </c>
      <c r="EG35" s="240"/>
      <c r="EH35" s="240"/>
      <c r="EI35" s="108">
        <f t="shared" si="44"/>
        <v>0</v>
      </c>
      <c r="EJ35" s="240"/>
      <c r="EK35" s="240"/>
      <c r="EL35" s="108">
        <f t="shared" si="45"/>
        <v>0</v>
      </c>
      <c r="EM35" s="240"/>
      <c r="EN35" s="240"/>
      <c r="EO35" s="108">
        <f t="shared" si="46"/>
        <v>0</v>
      </c>
      <c r="EP35" s="240"/>
      <c r="EQ35" s="240"/>
      <c r="ER35" s="108">
        <f t="shared" si="47"/>
        <v>0</v>
      </c>
      <c r="ES35" s="240"/>
      <c r="ET35" s="240"/>
      <c r="EU35" s="108">
        <f t="shared" si="48"/>
        <v>0</v>
      </c>
      <c r="EV35" s="240"/>
      <c r="EW35" s="240"/>
      <c r="EX35" s="108">
        <f t="shared" si="49"/>
        <v>0</v>
      </c>
      <c r="EY35" s="240"/>
      <c r="EZ35" s="240"/>
      <c r="FA35" s="108">
        <f t="shared" si="50"/>
        <v>0</v>
      </c>
      <c r="FB35" s="240"/>
      <c r="FC35" s="240"/>
      <c r="FD35" s="108">
        <f t="shared" si="51"/>
        <v>0</v>
      </c>
      <c r="FE35" s="240"/>
      <c r="FF35" s="240"/>
      <c r="FG35" s="108">
        <f t="shared" si="52"/>
        <v>0</v>
      </c>
      <c r="FH35" s="240"/>
      <c r="FI35" s="240"/>
      <c r="FJ35" s="108">
        <f t="shared" si="53"/>
        <v>0</v>
      </c>
      <c r="FK35" s="240"/>
      <c r="FL35" s="240"/>
      <c r="FM35" s="108">
        <f t="shared" si="54"/>
        <v>0</v>
      </c>
      <c r="FN35" s="240"/>
      <c r="FO35" s="240"/>
      <c r="FP35" s="108">
        <f t="shared" si="55"/>
        <v>0</v>
      </c>
      <c r="FQ35" s="240"/>
      <c r="FR35" s="240"/>
      <c r="FS35" s="108">
        <f t="shared" si="56"/>
        <v>0</v>
      </c>
      <c r="FT35" s="240"/>
      <c r="FU35" s="240"/>
      <c r="FV35" s="108">
        <f t="shared" si="57"/>
        <v>0</v>
      </c>
      <c r="FW35" s="240"/>
      <c r="FX35" s="240"/>
      <c r="FY35" s="108">
        <f t="shared" si="58"/>
        <v>0</v>
      </c>
      <c r="FZ35" s="240"/>
      <c r="GA35" s="240"/>
      <c r="GB35" s="108">
        <f t="shared" si="59"/>
        <v>0</v>
      </c>
      <c r="GC35" s="240"/>
      <c r="GD35" s="240"/>
      <c r="GE35" s="108">
        <f t="shared" si="60"/>
        <v>0</v>
      </c>
      <c r="GF35" s="240"/>
      <c r="GG35" s="240"/>
      <c r="GH35" s="108">
        <f t="shared" si="61"/>
        <v>0</v>
      </c>
      <c r="GI35" s="240"/>
      <c r="GJ35" s="240"/>
      <c r="GK35" s="108">
        <f t="shared" si="62"/>
        <v>0</v>
      </c>
      <c r="GL35" s="240"/>
      <c r="GM35" s="240"/>
      <c r="GN35" s="108">
        <f t="shared" si="63"/>
        <v>0</v>
      </c>
      <c r="GO35" s="240"/>
      <c r="GP35" s="240"/>
      <c r="GQ35" s="108">
        <f t="shared" si="64"/>
        <v>0</v>
      </c>
      <c r="GR35" s="240"/>
      <c r="GS35" s="240"/>
      <c r="GT35" s="108">
        <f t="shared" si="65"/>
        <v>0</v>
      </c>
      <c r="GU35" s="240"/>
      <c r="GV35" s="240"/>
      <c r="GW35" s="108">
        <f t="shared" si="66"/>
        <v>0</v>
      </c>
      <c r="GX35" s="240"/>
      <c r="GY35" s="240"/>
      <c r="GZ35" s="108">
        <f t="shared" si="67"/>
        <v>0</v>
      </c>
      <c r="HA35" s="240"/>
      <c r="HB35" s="240"/>
      <c r="HC35" s="108">
        <f t="shared" si="68"/>
        <v>0</v>
      </c>
      <c r="HD35" s="240"/>
      <c r="HE35" s="240"/>
      <c r="HF35" s="108">
        <f t="shared" si="69"/>
        <v>0</v>
      </c>
      <c r="HG35" s="240"/>
      <c r="HH35" s="240"/>
      <c r="HI35" s="108">
        <f t="shared" si="70"/>
        <v>0</v>
      </c>
      <c r="HJ35" s="240"/>
      <c r="HK35" s="240"/>
      <c r="HL35" s="108">
        <f t="shared" si="71"/>
        <v>0</v>
      </c>
      <c r="HM35" s="240"/>
      <c r="HN35" s="240"/>
      <c r="HO35" s="108">
        <f t="shared" si="72"/>
        <v>0</v>
      </c>
      <c r="HP35" s="240"/>
      <c r="HQ35" s="240"/>
      <c r="HR35" s="108">
        <f t="shared" si="73"/>
        <v>0</v>
      </c>
      <c r="HS35" s="240"/>
      <c r="HT35" s="240"/>
      <c r="HU35" s="108">
        <f t="shared" si="74"/>
        <v>0</v>
      </c>
      <c r="HV35" s="240"/>
      <c r="HW35" s="240"/>
      <c r="HX35" s="108">
        <f t="shared" si="75"/>
        <v>0</v>
      </c>
      <c r="HY35" s="240"/>
      <c r="HZ35" s="240"/>
      <c r="IA35" s="108">
        <f t="shared" si="76"/>
        <v>0</v>
      </c>
      <c r="IB35" s="240"/>
      <c r="IC35" s="240"/>
      <c r="ID35" s="108">
        <f t="shared" si="77"/>
        <v>0</v>
      </c>
      <c r="IE35" s="240"/>
      <c r="IF35" s="240"/>
      <c r="IG35" s="108">
        <f t="shared" si="78"/>
        <v>0</v>
      </c>
      <c r="IH35" s="240"/>
      <c r="II35" s="240"/>
      <c r="IJ35" s="108">
        <f t="shared" si="79"/>
        <v>0</v>
      </c>
      <c r="IK35" s="240"/>
      <c r="IL35" s="240"/>
      <c r="IM35" s="108">
        <f t="shared" si="80"/>
        <v>0</v>
      </c>
      <c r="IN35" s="240"/>
      <c r="IO35" s="240"/>
      <c r="IP35" s="108">
        <f t="shared" si="81"/>
        <v>0</v>
      </c>
      <c r="IQ35" s="240"/>
      <c r="IR35" s="240"/>
      <c r="IS35" s="108">
        <f t="shared" si="82"/>
        <v>0</v>
      </c>
      <c r="IT35" s="240"/>
      <c r="IU35" s="240"/>
      <c r="IV35" s="108">
        <f t="shared" si="83"/>
        <v>0</v>
      </c>
      <c r="IW35" s="240"/>
      <c r="IX35" s="240"/>
      <c r="IY35" s="108">
        <f t="shared" si="84"/>
        <v>0</v>
      </c>
      <c r="IZ35" s="240"/>
      <c r="JA35" s="240"/>
      <c r="JB35" s="108">
        <f t="shared" si="85"/>
        <v>0</v>
      </c>
      <c r="JC35" s="240"/>
      <c r="JD35" s="240"/>
      <c r="JE35" s="108">
        <f t="shared" si="86"/>
        <v>0</v>
      </c>
      <c r="JF35" s="240"/>
      <c r="JG35" s="240"/>
      <c r="JH35" s="108">
        <f t="shared" si="87"/>
        <v>0</v>
      </c>
      <c r="JI35" s="240"/>
      <c r="JJ35" s="240"/>
      <c r="JK35" s="108">
        <f t="shared" si="88"/>
        <v>0</v>
      </c>
      <c r="JL35" s="240"/>
      <c r="JM35" s="240"/>
      <c r="JN35" s="108">
        <f t="shared" si="89"/>
        <v>0</v>
      </c>
      <c r="JO35" s="240"/>
      <c r="JP35" s="240"/>
      <c r="JQ35" s="108">
        <f t="shared" si="90"/>
        <v>0</v>
      </c>
      <c r="JR35" s="240"/>
      <c r="JS35" s="240"/>
      <c r="JT35" s="108">
        <f t="shared" si="91"/>
        <v>0</v>
      </c>
      <c r="JU35" s="240"/>
      <c r="JV35" s="240"/>
      <c r="JW35" s="108">
        <f t="shared" si="92"/>
        <v>0</v>
      </c>
      <c r="JX35" s="240"/>
      <c r="JY35" s="240"/>
      <c r="JZ35" s="108">
        <f t="shared" si="93"/>
        <v>0</v>
      </c>
      <c r="KA35" s="240"/>
      <c r="KB35" s="240"/>
      <c r="KC35" s="108">
        <f t="shared" si="94"/>
        <v>0</v>
      </c>
      <c r="KD35" s="240"/>
      <c r="KE35" s="240"/>
      <c r="KF35" s="108">
        <f t="shared" si="95"/>
        <v>0</v>
      </c>
      <c r="KG35" s="240"/>
      <c r="KH35" s="240"/>
      <c r="KI35" s="108">
        <f t="shared" si="96"/>
        <v>0</v>
      </c>
      <c r="KJ35" s="240"/>
      <c r="KK35" s="240"/>
      <c r="KL35" s="108">
        <f t="shared" si="97"/>
        <v>0</v>
      </c>
      <c r="KM35" s="240"/>
      <c r="KN35" s="240"/>
      <c r="KO35" s="108">
        <f t="shared" si="98"/>
        <v>0</v>
      </c>
      <c r="KP35" s="240"/>
      <c r="KQ35" s="240"/>
      <c r="KR35" s="108">
        <f t="shared" si="99"/>
        <v>0</v>
      </c>
      <c r="KS35" s="153">
        <f t="shared" si="100"/>
        <v>0</v>
      </c>
    </row>
    <row r="36" spans="1:305" ht="20.100000000000001" customHeight="1" x14ac:dyDescent="0.2">
      <c r="A36" s="252"/>
      <c r="B36" s="111" t="s">
        <v>80</v>
      </c>
      <c r="C36" s="100">
        <v>6</v>
      </c>
      <c r="D36" s="101" t="s">
        <v>192</v>
      </c>
      <c r="E36" s="240"/>
      <c r="F36" s="240"/>
      <c r="G36" s="108">
        <f t="shared" si="0"/>
        <v>0</v>
      </c>
      <c r="H36" s="240"/>
      <c r="I36" s="240"/>
      <c r="J36" s="108">
        <f t="shared" si="1"/>
        <v>0</v>
      </c>
      <c r="K36" s="240"/>
      <c r="L36" s="240"/>
      <c r="M36" s="108">
        <f t="shared" si="2"/>
        <v>0</v>
      </c>
      <c r="N36" s="240"/>
      <c r="O36" s="240"/>
      <c r="P36" s="108">
        <f t="shared" si="3"/>
        <v>0</v>
      </c>
      <c r="Q36" s="240"/>
      <c r="R36" s="240"/>
      <c r="S36" s="108">
        <f t="shared" si="4"/>
        <v>0</v>
      </c>
      <c r="T36" s="240"/>
      <c r="U36" s="240"/>
      <c r="V36" s="108">
        <f t="shared" si="5"/>
        <v>0</v>
      </c>
      <c r="W36" s="240"/>
      <c r="X36" s="240"/>
      <c r="Y36" s="108">
        <f t="shared" si="6"/>
        <v>0</v>
      </c>
      <c r="Z36" s="240"/>
      <c r="AA36" s="240"/>
      <c r="AB36" s="108">
        <f t="shared" si="7"/>
        <v>0</v>
      </c>
      <c r="AC36" s="240"/>
      <c r="AD36" s="240"/>
      <c r="AE36" s="108">
        <f t="shared" si="8"/>
        <v>0</v>
      </c>
      <c r="AF36" s="240"/>
      <c r="AG36" s="240"/>
      <c r="AH36" s="108">
        <f t="shared" si="9"/>
        <v>0</v>
      </c>
      <c r="AI36" s="240"/>
      <c r="AJ36" s="240"/>
      <c r="AK36" s="108">
        <f t="shared" si="10"/>
        <v>0</v>
      </c>
      <c r="AL36" s="240"/>
      <c r="AM36" s="240"/>
      <c r="AN36" s="108">
        <f t="shared" si="11"/>
        <v>0</v>
      </c>
      <c r="AO36" s="240"/>
      <c r="AP36" s="240"/>
      <c r="AQ36" s="108">
        <f t="shared" si="12"/>
        <v>0</v>
      </c>
      <c r="AR36" s="240"/>
      <c r="AS36" s="240"/>
      <c r="AT36" s="108">
        <f t="shared" si="13"/>
        <v>0</v>
      </c>
      <c r="AU36" s="240"/>
      <c r="AV36" s="240"/>
      <c r="AW36" s="108">
        <f t="shared" si="14"/>
        <v>0</v>
      </c>
      <c r="AX36" s="240"/>
      <c r="AY36" s="240"/>
      <c r="AZ36" s="108">
        <f t="shared" si="15"/>
        <v>0</v>
      </c>
      <c r="BA36" s="240"/>
      <c r="BB36" s="240"/>
      <c r="BC36" s="108">
        <f t="shared" si="16"/>
        <v>0</v>
      </c>
      <c r="BD36" s="240"/>
      <c r="BE36" s="240"/>
      <c r="BF36" s="108">
        <f t="shared" si="17"/>
        <v>0</v>
      </c>
      <c r="BG36" s="240"/>
      <c r="BH36" s="240"/>
      <c r="BI36" s="108">
        <f t="shared" si="18"/>
        <v>0</v>
      </c>
      <c r="BJ36" s="240"/>
      <c r="BK36" s="240"/>
      <c r="BL36" s="108">
        <f t="shared" si="19"/>
        <v>0</v>
      </c>
      <c r="BM36" s="240"/>
      <c r="BN36" s="240"/>
      <c r="BO36" s="108">
        <f t="shared" si="20"/>
        <v>0</v>
      </c>
      <c r="BP36" s="240"/>
      <c r="BQ36" s="240"/>
      <c r="BR36" s="108">
        <f t="shared" si="21"/>
        <v>0</v>
      </c>
      <c r="BS36" s="240"/>
      <c r="BT36" s="240"/>
      <c r="BU36" s="108">
        <f t="shared" si="22"/>
        <v>0</v>
      </c>
      <c r="BV36" s="240"/>
      <c r="BW36" s="240"/>
      <c r="BX36" s="108">
        <f t="shared" si="23"/>
        <v>0</v>
      </c>
      <c r="BY36" s="240"/>
      <c r="BZ36" s="240"/>
      <c r="CA36" s="108">
        <f t="shared" si="24"/>
        <v>0</v>
      </c>
      <c r="CB36" s="240"/>
      <c r="CC36" s="240"/>
      <c r="CD36" s="108">
        <f t="shared" si="25"/>
        <v>0</v>
      </c>
      <c r="CE36" s="240"/>
      <c r="CF36" s="240"/>
      <c r="CG36" s="108">
        <f t="shared" si="26"/>
        <v>0</v>
      </c>
      <c r="CH36" s="240"/>
      <c r="CI36" s="240"/>
      <c r="CJ36" s="108">
        <f t="shared" si="27"/>
        <v>0</v>
      </c>
      <c r="CK36" s="240"/>
      <c r="CL36" s="240"/>
      <c r="CM36" s="108">
        <f t="shared" si="28"/>
        <v>0</v>
      </c>
      <c r="CN36" s="240"/>
      <c r="CO36" s="240"/>
      <c r="CP36" s="108">
        <f t="shared" si="29"/>
        <v>0</v>
      </c>
      <c r="CQ36" s="240"/>
      <c r="CR36" s="240"/>
      <c r="CS36" s="108">
        <f t="shared" si="30"/>
        <v>0</v>
      </c>
      <c r="CT36" s="240"/>
      <c r="CU36" s="240"/>
      <c r="CV36" s="108">
        <f t="shared" si="31"/>
        <v>0</v>
      </c>
      <c r="CW36" s="240"/>
      <c r="CX36" s="240"/>
      <c r="CY36" s="108">
        <f t="shared" si="32"/>
        <v>0</v>
      </c>
      <c r="CZ36" s="240"/>
      <c r="DA36" s="240"/>
      <c r="DB36" s="108">
        <f t="shared" si="33"/>
        <v>0</v>
      </c>
      <c r="DC36" s="240"/>
      <c r="DD36" s="240"/>
      <c r="DE36" s="108">
        <f t="shared" si="34"/>
        <v>0</v>
      </c>
      <c r="DF36" s="240"/>
      <c r="DG36" s="240"/>
      <c r="DH36" s="108">
        <f t="shared" si="35"/>
        <v>0</v>
      </c>
      <c r="DI36" s="240"/>
      <c r="DJ36" s="240"/>
      <c r="DK36" s="108">
        <f t="shared" si="36"/>
        <v>0</v>
      </c>
      <c r="DL36" s="240"/>
      <c r="DM36" s="240"/>
      <c r="DN36" s="108">
        <f t="shared" si="37"/>
        <v>0</v>
      </c>
      <c r="DO36" s="240"/>
      <c r="DP36" s="240"/>
      <c r="DQ36" s="108">
        <f t="shared" si="38"/>
        <v>0</v>
      </c>
      <c r="DR36" s="240"/>
      <c r="DS36" s="240"/>
      <c r="DT36" s="108">
        <f t="shared" si="39"/>
        <v>0</v>
      </c>
      <c r="DU36" s="240"/>
      <c r="DV36" s="240"/>
      <c r="DW36" s="108">
        <f t="shared" si="40"/>
        <v>0</v>
      </c>
      <c r="DX36" s="240"/>
      <c r="DY36" s="240"/>
      <c r="DZ36" s="108">
        <f t="shared" si="41"/>
        <v>0</v>
      </c>
      <c r="EA36" s="240"/>
      <c r="EB36" s="240"/>
      <c r="EC36" s="108">
        <f t="shared" si="42"/>
        <v>0</v>
      </c>
      <c r="ED36" s="240"/>
      <c r="EE36" s="240"/>
      <c r="EF36" s="108">
        <f t="shared" si="43"/>
        <v>0</v>
      </c>
      <c r="EG36" s="240"/>
      <c r="EH36" s="240"/>
      <c r="EI36" s="108">
        <f t="shared" si="44"/>
        <v>0</v>
      </c>
      <c r="EJ36" s="240"/>
      <c r="EK36" s="240"/>
      <c r="EL36" s="108">
        <f t="shared" si="45"/>
        <v>0</v>
      </c>
      <c r="EM36" s="240"/>
      <c r="EN36" s="240"/>
      <c r="EO36" s="108">
        <f t="shared" si="46"/>
        <v>0</v>
      </c>
      <c r="EP36" s="240"/>
      <c r="EQ36" s="240"/>
      <c r="ER36" s="108">
        <f t="shared" si="47"/>
        <v>0</v>
      </c>
      <c r="ES36" s="240"/>
      <c r="ET36" s="240"/>
      <c r="EU36" s="108">
        <f t="shared" si="48"/>
        <v>0</v>
      </c>
      <c r="EV36" s="240"/>
      <c r="EW36" s="240"/>
      <c r="EX36" s="108">
        <f t="shared" si="49"/>
        <v>0</v>
      </c>
      <c r="EY36" s="240"/>
      <c r="EZ36" s="240"/>
      <c r="FA36" s="108">
        <f t="shared" si="50"/>
        <v>0</v>
      </c>
      <c r="FB36" s="240"/>
      <c r="FC36" s="240"/>
      <c r="FD36" s="108">
        <f t="shared" si="51"/>
        <v>0</v>
      </c>
      <c r="FE36" s="240"/>
      <c r="FF36" s="240"/>
      <c r="FG36" s="108">
        <f t="shared" si="52"/>
        <v>0</v>
      </c>
      <c r="FH36" s="240"/>
      <c r="FI36" s="240"/>
      <c r="FJ36" s="108">
        <f t="shared" si="53"/>
        <v>0</v>
      </c>
      <c r="FK36" s="240"/>
      <c r="FL36" s="240"/>
      <c r="FM36" s="108">
        <f t="shared" si="54"/>
        <v>0</v>
      </c>
      <c r="FN36" s="240"/>
      <c r="FO36" s="240"/>
      <c r="FP36" s="108">
        <f t="shared" si="55"/>
        <v>0</v>
      </c>
      <c r="FQ36" s="240"/>
      <c r="FR36" s="240"/>
      <c r="FS36" s="108">
        <f t="shared" si="56"/>
        <v>0</v>
      </c>
      <c r="FT36" s="240"/>
      <c r="FU36" s="240"/>
      <c r="FV36" s="108">
        <f t="shared" si="57"/>
        <v>0</v>
      </c>
      <c r="FW36" s="240"/>
      <c r="FX36" s="240"/>
      <c r="FY36" s="108">
        <f t="shared" si="58"/>
        <v>0</v>
      </c>
      <c r="FZ36" s="240"/>
      <c r="GA36" s="240"/>
      <c r="GB36" s="108">
        <f t="shared" si="59"/>
        <v>0</v>
      </c>
      <c r="GC36" s="240"/>
      <c r="GD36" s="240"/>
      <c r="GE36" s="108">
        <f t="shared" si="60"/>
        <v>0</v>
      </c>
      <c r="GF36" s="240"/>
      <c r="GG36" s="240"/>
      <c r="GH36" s="108">
        <f t="shared" si="61"/>
        <v>0</v>
      </c>
      <c r="GI36" s="240"/>
      <c r="GJ36" s="240"/>
      <c r="GK36" s="108">
        <f t="shared" si="62"/>
        <v>0</v>
      </c>
      <c r="GL36" s="240"/>
      <c r="GM36" s="240"/>
      <c r="GN36" s="108">
        <f t="shared" si="63"/>
        <v>0</v>
      </c>
      <c r="GO36" s="240"/>
      <c r="GP36" s="240"/>
      <c r="GQ36" s="108">
        <f t="shared" si="64"/>
        <v>0</v>
      </c>
      <c r="GR36" s="240"/>
      <c r="GS36" s="240"/>
      <c r="GT36" s="108">
        <f t="shared" si="65"/>
        <v>0</v>
      </c>
      <c r="GU36" s="240"/>
      <c r="GV36" s="240"/>
      <c r="GW36" s="108">
        <f t="shared" si="66"/>
        <v>0</v>
      </c>
      <c r="GX36" s="240"/>
      <c r="GY36" s="240"/>
      <c r="GZ36" s="108">
        <f t="shared" si="67"/>
        <v>0</v>
      </c>
      <c r="HA36" s="240"/>
      <c r="HB36" s="240"/>
      <c r="HC36" s="108">
        <f t="shared" si="68"/>
        <v>0</v>
      </c>
      <c r="HD36" s="240"/>
      <c r="HE36" s="240"/>
      <c r="HF36" s="108">
        <f t="shared" si="69"/>
        <v>0</v>
      </c>
      <c r="HG36" s="240"/>
      <c r="HH36" s="240"/>
      <c r="HI36" s="108">
        <f t="shared" si="70"/>
        <v>0</v>
      </c>
      <c r="HJ36" s="240"/>
      <c r="HK36" s="240"/>
      <c r="HL36" s="108">
        <f t="shared" si="71"/>
        <v>0</v>
      </c>
      <c r="HM36" s="240"/>
      <c r="HN36" s="240"/>
      <c r="HO36" s="108">
        <f t="shared" si="72"/>
        <v>0</v>
      </c>
      <c r="HP36" s="240"/>
      <c r="HQ36" s="240"/>
      <c r="HR36" s="108">
        <f t="shared" si="73"/>
        <v>0</v>
      </c>
      <c r="HS36" s="240"/>
      <c r="HT36" s="240"/>
      <c r="HU36" s="108">
        <f t="shared" si="74"/>
        <v>0</v>
      </c>
      <c r="HV36" s="240"/>
      <c r="HW36" s="240"/>
      <c r="HX36" s="108">
        <f t="shared" si="75"/>
        <v>0</v>
      </c>
      <c r="HY36" s="240"/>
      <c r="HZ36" s="240"/>
      <c r="IA36" s="108">
        <f t="shared" si="76"/>
        <v>0</v>
      </c>
      <c r="IB36" s="240"/>
      <c r="IC36" s="240"/>
      <c r="ID36" s="108">
        <f t="shared" si="77"/>
        <v>0</v>
      </c>
      <c r="IE36" s="240"/>
      <c r="IF36" s="240"/>
      <c r="IG36" s="108">
        <f t="shared" si="78"/>
        <v>0</v>
      </c>
      <c r="IH36" s="240"/>
      <c r="II36" s="240"/>
      <c r="IJ36" s="108">
        <f t="shared" si="79"/>
        <v>0</v>
      </c>
      <c r="IK36" s="240"/>
      <c r="IL36" s="240"/>
      <c r="IM36" s="108">
        <f t="shared" si="80"/>
        <v>0</v>
      </c>
      <c r="IN36" s="240"/>
      <c r="IO36" s="240"/>
      <c r="IP36" s="108">
        <f t="shared" si="81"/>
        <v>0</v>
      </c>
      <c r="IQ36" s="240"/>
      <c r="IR36" s="240"/>
      <c r="IS36" s="108">
        <f t="shared" si="82"/>
        <v>0</v>
      </c>
      <c r="IT36" s="240"/>
      <c r="IU36" s="240"/>
      <c r="IV36" s="108">
        <f t="shared" si="83"/>
        <v>0</v>
      </c>
      <c r="IW36" s="240"/>
      <c r="IX36" s="240"/>
      <c r="IY36" s="108">
        <f t="shared" si="84"/>
        <v>0</v>
      </c>
      <c r="IZ36" s="240"/>
      <c r="JA36" s="240"/>
      <c r="JB36" s="108">
        <f t="shared" si="85"/>
        <v>0</v>
      </c>
      <c r="JC36" s="240"/>
      <c r="JD36" s="240"/>
      <c r="JE36" s="108">
        <f t="shared" si="86"/>
        <v>0</v>
      </c>
      <c r="JF36" s="240"/>
      <c r="JG36" s="240"/>
      <c r="JH36" s="108">
        <f t="shared" si="87"/>
        <v>0</v>
      </c>
      <c r="JI36" s="240"/>
      <c r="JJ36" s="240"/>
      <c r="JK36" s="108">
        <f t="shared" si="88"/>
        <v>0</v>
      </c>
      <c r="JL36" s="240"/>
      <c r="JM36" s="240"/>
      <c r="JN36" s="108">
        <f t="shared" si="89"/>
        <v>0</v>
      </c>
      <c r="JO36" s="240"/>
      <c r="JP36" s="240"/>
      <c r="JQ36" s="108">
        <f t="shared" si="90"/>
        <v>0</v>
      </c>
      <c r="JR36" s="240"/>
      <c r="JS36" s="240"/>
      <c r="JT36" s="108">
        <f t="shared" si="91"/>
        <v>0</v>
      </c>
      <c r="JU36" s="240"/>
      <c r="JV36" s="240"/>
      <c r="JW36" s="108">
        <f t="shared" si="92"/>
        <v>0</v>
      </c>
      <c r="JX36" s="240"/>
      <c r="JY36" s="240"/>
      <c r="JZ36" s="108">
        <f t="shared" si="93"/>
        <v>0</v>
      </c>
      <c r="KA36" s="240"/>
      <c r="KB36" s="240"/>
      <c r="KC36" s="108">
        <f t="shared" si="94"/>
        <v>0</v>
      </c>
      <c r="KD36" s="240"/>
      <c r="KE36" s="240"/>
      <c r="KF36" s="108">
        <f t="shared" si="95"/>
        <v>0</v>
      </c>
      <c r="KG36" s="240"/>
      <c r="KH36" s="240"/>
      <c r="KI36" s="108">
        <f t="shared" si="96"/>
        <v>0</v>
      </c>
      <c r="KJ36" s="240"/>
      <c r="KK36" s="240"/>
      <c r="KL36" s="108">
        <f t="shared" si="97"/>
        <v>0</v>
      </c>
      <c r="KM36" s="240"/>
      <c r="KN36" s="240"/>
      <c r="KO36" s="108">
        <f t="shared" si="98"/>
        <v>0</v>
      </c>
      <c r="KP36" s="240"/>
      <c r="KQ36" s="240"/>
      <c r="KR36" s="108">
        <f t="shared" si="99"/>
        <v>0</v>
      </c>
      <c r="KS36" s="153">
        <f t="shared" si="100"/>
        <v>0</v>
      </c>
    </row>
    <row r="37" spans="1:305" ht="20.100000000000001" customHeight="1" x14ac:dyDescent="0.2">
      <c r="A37" s="250" t="s">
        <v>45</v>
      </c>
      <c r="B37" s="111" t="s">
        <v>35</v>
      </c>
      <c r="C37" s="100">
        <v>20</v>
      </c>
      <c r="D37" s="101" t="s">
        <v>193</v>
      </c>
      <c r="E37" s="240"/>
      <c r="F37" s="240"/>
      <c r="G37" s="108">
        <f t="shared" si="0"/>
        <v>0</v>
      </c>
      <c r="H37" s="240"/>
      <c r="I37" s="240"/>
      <c r="J37" s="108">
        <f t="shared" si="1"/>
        <v>0</v>
      </c>
      <c r="K37" s="240"/>
      <c r="L37" s="240"/>
      <c r="M37" s="108">
        <f t="shared" si="2"/>
        <v>0</v>
      </c>
      <c r="N37" s="240"/>
      <c r="O37" s="240"/>
      <c r="P37" s="108">
        <f t="shared" si="3"/>
        <v>0</v>
      </c>
      <c r="Q37" s="240"/>
      <c r="R37" s="240"/>
      <c r="S37" s="108">
        <f t="shared" si="4"/>
        <v>0</v>
      </c>
      <c r="T37" s="240"/>
      <c r="U37" s="240"/>
      <c r="V37" s="108">
        <f t="shared" si="5"/>
        <v>0</v>
      </c>
      <c r="W37" s="240"/>
      <c r="X37" s="240"/>
      <c r="Y37" s="108">
        <f t="shared" si="6"/>
        <v>0</v>
      </c>
      <c r="Z37" s="240"/>
      <c r="AA37" s="240"/>
      <c r="AB37" s="108">
        <f t="shared" si="7"/>
        <v>0</v>
      </c>
      <c r="AC37" s="240"/>
      <c r="AD37" s="240"/>
      <c r="AE37" s="108">
        <f t="shared" si="8"/>
        <v>0</v>
      </c>
      <c r="AF37" s="240"/>
      <c r="AG37" s="240"/>
      <c r="AH37" s="108">
        <f t="shared" si="9"/>
        <v>0</v>
      </c>
      <c r="AI37" s="240"/>
      <c r="AJ37" s="240"/>
      <c r="AK37" s="108">
        <f t="shared" si="10"/>
        <v>0</v>
      </c>
      <c r="AL37" s="240"/>
      <c r="AM37" s="240"/>
      <c r="AN37" s="108">
        <f t="shared" si="11"/>
        <v>0</v>
      </c>
      <c r="AO37" s="240"/>
      <c r="AP37" s="240"/>
      <c r="AQ37" s="108">
        <f t="shared" si="12"/>
        <v>0</v>
      </c>
      <c r="AR37" s="240"/>
      <c r="AS37" s="240"/>
      <c r="AT37" s="108">
        <f t="shared" si="13"/>
        <v>0</v>
      </c>
      <c r="AU37" s="240"/>
      <c r="AV37" s="240"/>
      <c r="AW37" s="108">
        <f t="shared" si="14"/>
        <v>0</v>
      </c>
      <c r="AX37" s="240"/>
      <c r="AY37" s="240"/>
      <c r="AZ37" s="108">
        <f t="shared" si="15"/>
        <v>0</v>
      </c>
      <c r="BA37" s="240"/>
      <c r="BB37" s="240"/>
      <c r="BC37" s="108">
        <f t="shared" si="16"/>
        <v>0</v>
      </c>
      <c r="BD37" s="240"/>
      <c r="BE37" s="240"/>
      <c r="BF37" s="108">
        <f t="shared" si="17"/>
        <v>0</v>
      </c>
      <c r="BG37" s="240"/>
      <c r="BH37" s="240"/>
      <c r="BI37" s="108">
        <f t="shared" si="18"/>
        <v>0</v>
      </c>
      <c r="BJ37" s="240"/>
      <c r="BK37" s="240"/>
      <c r="BL37" s="108">
        <f t="shared" si="19"/>
        <v>0</v>
      </c>
      <c r="BM37" s="240"/>
      <c r="BN37" s="240"/>
      <c r="BO37" s="108">
        <f t="shared" si="20"/>
        <v>0</v>
      </c>
      <c r="BP37" s="240"/>
      <c r="BQ37" s="240"/>
      <c r="BR37" s="108">
        <f t="shared" si="21"/>
        <v>0</v>
      </c>
      <c r="BS37" s="240"/>
      <c r="BT37" s="240"/>
      <c r="BU37" s="108">
        <f t="shared" si="22"/>
        <v>0</v>
      </c>
      <c r="BV37" s="240"/>
      <c r="BW37" s="240"/>
      <c r="BX37" s="108">
        <f t="shared" si="23"/>
        <v>0</v>
      </c>
      <c r="BY37" s="240"/>
      <c r="BZ37" s="240"/>
      <c r="CA37" s="108">
        <f t="shared" si="24"/>
        <v>0</v>
      </c>
      <c r="CB37" s="240"/>
      <c r="CC37" s="240"/>
      <c r="CD37" s="108">
        <f t="shared" si="25"/>
        <v>0</v>
      </c>
      <c r="CE37" s="240"/>
      <c r="CF37" s="240"/>
      <c r="CG37" s="108">
        <f t="shared" si="26"/>
        <v>0</v>
      </c>
      <c r="CH37" s="240"/>
      <c r="CI37" s="240"/>
      <c r="CJ37" s="108">
        <f t="shared" si="27"/>
        <v>0</v>
      </c>
      <c r="CK37" s="240"/>
      <c r="CL37" s="240"/>
      <c r="CM37" s="108">
        <f t="shared" si="28"/>
        <v>0</v>
      </c>
      <c r="CN37" s="240"/>
      <c r="CO37" s="240"/>
      <c r="CP37" s="108">
        <f t="shared" si="29"/>
        <v>0</v>
      </c>
      <c r="CQ37" s="240"/>
      <c r="CR37" s="240"/>
      <c r="CS37" s="108">
        <f t="shared" si="30"/>
        <v>0</v>
      </c>
      <c r="CT37" s="240"/>
      <c r="CU37" s="240"/>
      <c r="CV37" s="108">
        <f t="shared" si="31"/>
        <v>0</v>
      </c>
      <c r="CW37" s="240"/>
      <c r="CX37" s="240"/>
      <c r="CY37" s="108">
        <f t="shared" si="32"/>
        <v>0</v>
      </c>
      <c r="CZ37" s="240"/>
      <c r="DA37" s="240"/>
      <c r="DB37" s="108">
        <f t="shared" si="33"/>
        <v>0</v>
      </c>
      <c r="DC37" s="240"/>
      <c r="DD37" s="240"/>
      <c r="DE37" s="108">
        <f t="shared" si="34"/>
        <v>0</v>
      </c>
      <c r="DF37" s="240"/>
      <c r="DG37" s="240"/>
      <c r="DH37" s="108">
        <f t="shared" si="35"/>
        <v>0</v>
      </c>
      <c r="DI37" s="240"/>
      <c r="DJ37" s="240"/>
      <c r="DK37" s="108">
        <f t="shared" si="36"/>
        <v>0</v>
      </c>
      <c r="DL37" s="240"/>
      <c r="DM37" s="240"/>
      <c r="DN37" s="108">
        <f t="shared" si="37"/>
        <v>0</v>
      </c>
      <c r="DO37" s="240"/>
      <c r="DP37" s="240"/>
      <c r="DQ37" s="108">
        <f t="shared" si="38"/>
        <v>0</v>
      </c>
      <c r="DR37" s="240"/>
      <c r="DS37" s="240"/>
      <c r="DT37" s="108">
        <f t="shared" si="39"/>
        <v>0</v>
      </c>
      <c r="DU37" s="240"/>
      <c r="DV37" s="240"/>
      <c r="DW37" s="108">
        <f t="shared" si="40"/>
        <v>0</v>
      </c>
      <c r="DX37" s="240"/>
      <c r="DY37" s="240"/>
      <c r="DZ37" s="108">
        <f t="shared" si="41"/>
        <v>0</v>
      </c>
      <c r="EA37" s="240"/>
      <c r="EB37" s="240"/>
      <c r="EC37" s="108">
        <f t="shared" si="42"/>
        <v>0</v>
      </c>
      <c r="ED37" s="240"/>
      <c r="EE37" s="240"/>
      <c r="EF37" s="108">
        <f t="shared" si="43"/>
        <v>0</v>
      </c>
      <c r="EG37" s="240"/>
      <c r="EH37" s="240"/>
      <c r="EI37" s="108">
        <f t="shared" si="44"/>
        <v>0</v>
      </c>
      <c r="EJ37" s="240"/>
      <c r="EK37" s="240"/>
      <c r="EL37" s="108">
        <f t="shared" si="45"/>
        <v>0</v>
      </c>
      <c r="EM37" s="240"/>
      <c r="EN37" s="240"/>
      <c r="EO37" s="108">
        <f t="shared" si="46"/>
        <v>0</v>
      </c>
      <c r="EP37" s="240"/>
      <c r="EQ37" s="240"/>
      <c r="ER37" s="108">
        <f t="shared" si="47"/>
        <v>0</v>
      </c>
      <c r="ES37" s="240"/>
      <c r="ET37" s="240"/>
      <c r="EU37" s="108">
        <f t="shared" si="48"/>
        <v>0</v>
      </c>
      <c r="EV37" s="240"/>
      <c r="EW37" s="240"/>
      <c r="EX37" s="108">
        <f t="shared" si="49"/>
        <v>0</v>
      </c>
      <c r="EY37" s="240"/>
      <c r="EZ37" s="240"/>
      <c r="FA37" s="108">
        <f t="shared" si="50"/>
        <v>0</v>
      </c>
      <c r="FB37" s="240"/>
      <c r="FC37" s="240"/>
      <c r="FD37" s="108">
        <f t="shared" si="51"/>
        <v>0</v>
      </c>
      <c r="FE37" s="240"/>
      <c r="FF37" s="240"/>
      <c r="FG37" s="108">
        <f t="shared" si="52"/>
        <v>0</v>
      </c>
      <c r="FH37" s="240"/>
      <c r="FI37" s="240"/>
      <c r="FJ37" s="108">
        <f t="shared" si="53"/>
        <v>0</v>
      </c>
      <c r="FK37" s="240"/>
      <c r="FL37" s="240"/>
      <c r="FM37" s="108">
        <f t="shared" si="54"/>
        <v>0</v>
      </c>
      <c r="FN37" s="240"/>
      <c r="FO37" s="240"/>
      <c r="FP37" s="108">
        <f t="shared" si="55"/>
        <v>0</v>
      </c>
      <c r="FQ37" s="240"/>
      <c r="FR37" s="240"/>
      <c r="FS37" s="108">
        <f t="shared" si="56"/>
        <v>0</v>
      </c>
      <c r="FT37" s="240"/>
      <c r="FU37" s="240"/>
      <c r="FV37" s="108">
        <f t="shared" si="57"/>
        <v>0</v>
      </c>
      <c r="FW37" s="240"/>
      <c r="FX37" s="240"/>
      <c r="FY37" s="108">
        <f t="shared" si="58"/>
        <v>0</v>
      </c>
      <c r="FZ37" s="240"/>
      <c r="GA37" s="240"/>
      <c r="GB37" s="108">
        <f t="shared" si="59"/>
        <v>0</v>
      </c>
      <c r="GC37" s="240"/>
      <c r="GD37" s="240"/>
      <c r="GE37" s="108">
        <f t="shared" si="60"/>
        <v>0</v>
      </c>
      <c r="GF37" s="240"/>
      <c r="GG37" s="240"/>
      <c r="GH37" s="108">
        <f t="shared" si="61"/>
        <v>0</v>
      </c>
      <c r="GI37" s="240"/>
      <c r="GJ37" s="240"/>
      <c r="GK37" s="108">
        <f t="shared" si="62"/>
        <v>0</v>
      </c>
      <c r="GL37" s="240"/>
      <c r="GM37" s="240"/>
      <c r="GN37" s="108">
        <f t="shared" si="63"/>
        <v>0</v>
      </c>
      <c r="GO37" s="240"/>
      <c r="GP37" s="240"/>
      <c r="GQ37" s="108">
        <f t="shared" si="64"/>
        <v>0</v>
      </c>
      <c r="GR37" s="240"/>
      <c r="GS37" s="240"/>
      <c r="GT37" s="108">
        <f t="shared" si="65"/>
        <v>0</v>
      </c>
      <c r="GU37" s="240"/>
      <c r="GV37" s="240"/>
      <c r="GW37" s="108">
        <f t="shared" si="66"/>
        <v>0</v>
      </c>
      <c r="GX37" s="240"/>
      <c r="GY37" s="240"/>
      <c r="GZ37" s="108">
        <f t="shared" si="67"/>
        <v>0</v>
      </c>
      <c r="HA37" s="240"/>
      <c r="HB37" s="240"/>
      <c r="HC37" s="108">
        <f t="shared" si="68"/>
        <v>0</v>
      </c>
      <c r="HD37" s="240"/>
      <c r="HE37" s="240"/>
      <c r="HF37" s="108">
        <f t="shared" si="69"/>
        <v>0</v>
      </c>
      <c r="HG37" s="240"/>
      <c r="HH37" s="240"/>
      <c r="HI37" s="108">
        <f t="shared" si="70"/>
        <v>0</v>
      </c>
      <c r="HJ37" s="240"/>
      <c r="HK37" s="240"/>
      <c r="HL37" s="108">
        <f t="shared" si="71"/>
        <v>0</v>
      </c>
      <c r="HM37" s="240"/>
      <c r="HN37" s="240"/>
      <c r="HO37" s="108">
        <f t="shared" si="72"/>
        <v>0</v>
      </c>
      <c r="HP37" s="240"/>
      <c r="HQ37" s="240"/>
      <c r="HR37" s="108">
        <f t="shared" si="73"/>
        <v>0</v>
      </c>
      <c r="HS37" s="240"/>
      <c r="HT37" s="240"/>
      <c r="HU37" s="108">
        <f t="shared" si="74"/>
        <v>0</v>
      </c>
      <c r="HV37" s="240"/>
      <c r="HW37" s="240"/>
      <c r="HX37" s="108">
        <f t="shared" si="75"/>
        <v>0</v>
      </c>
      <c r="HY37" s="240"/>
      <c r="HZ37" s="240"/>
      <c r="IA37" s="108">
        <f t="shared" si="76"/>
        <v>0</v>
      </c>
      <c r="IB37" s="240"/>
      <c r="IC37" s="240"/>
      <c r="ID37" s="108">
        <f t="shared" si="77"/>
        <v>0</v>
      </c>
      <c r="IE37" s="240"/>
      <c r="IF37" s="240"/>
      <c r="IG37" s="108">
        <f t="shared" si="78"/>
        <v>0</v>
      </c>
      <c r="IH37" s="240"/>
      <c r="II37" s="240"/>
      <c r="IJ37" s="108">
        <f t="shared" si="79"/>
        <v>0</v>
      </c>
      <c r="IK37" s="240"/>
      <c r="IL37" s="240"/>
      <c r="IM37" s="108">
        <f t="shared" si="80"/>
        <v>0</v>
      </c>
      <c r="IN37" s="240"/>
      <c r="IO37" s="240"/>
      <c r="IP37" s="108">
        <f t="shared" si="81"/>
        <v>0</v>
      </c>
      <c r="IQ37" s="240"/>
      <c r="IR37" s="240"/>
      <c r="IS37" s="108">
        <f t="shared" si="82"/>
        <v>0</v>
      </c>
      <c r="IT37" s="240"/>
      <c r="IU37" s="240"/>
      <c r="IV37" s="108">
        <f t="shared" si="83"/>
        <v>0</v>
      </c>
      <c r="IW37" s="240"/>
      <c r="IX37" s="240"/>
      <c r="IY37" s="108">
        <f t="shared" si="84"/>
        <v>0</v>
      </c>
      <c r="IZ37" s="240"/>
      <c r="JA37" s="240"/>
      <c r="JB37" s="108">
        <f t="shared" si="85"/>
        <v>0</v>
      </c>
      <c r="JC37" s="240"/>
      <c r="JD37" s="240"/>
      <c r="JE37" s="108">
        <f t="shared" si="86"/>
        <v>0</v>
      </c>
      <c r="JF37" s="240"/>
      <c r="JG37" s="240"/>
      <c r="JH37" s="108">
        <f t="shared" si="87"/>
        <v>0</v>
      </c>
      <c r="JI37" s="240"/>
      <c r="JJ37" s="240"/>
      <c r="JK37" s="108">
        <f t="shared" si="88"/>
        <v>0</v>
      </c>
      <c r="JL37" s="240"/>
      <c r="JM37" s="240"/>
      <c r="JN37" s="108">
        <f t="shared" si="89"/>
        <v>0</v>
      </c>
      <c r="JO37" s="240"/>
      <c r="JP37" s="240"/>
      <c r="JQ37" s="108">
        <f t="shared" si="90"/>
        <v>0</v>
      </c>
      <c r="JR37" s="240"/>
      <c r="JS37" s="240"/>
      <c r="JT37" s="108">
        <f t="shared" si="91"/>
        <v>0</v>
      </c>
      <c r="JU37" s="240"/>
      <c r="JV37" s="240"/>
      <c r="JW37" s="108">
        <f t="shared" si="92"/>
        <v>0</v>
      </c>
      <c r="JX37" s="240"/>
      <c r="JY37" s="240"/>
      <c r="JZ37" s="108">
        <f t="shared" si="93"/>
        <v>0</v>
      </c>
      <c r="KA37" s="240"/>
      <c r="KB37" s="240"/>
      <c r="KC37" s="108">
        <f t="shared" si="94"/>
        <v>0</v>
      </c>
      <c r="KD37" s="240"/>
      <c r="KE37" s="240"/>
      <c r="KF37" s="108">
        <f t="shared" si="95"/>
        <v>0</v>
      </c>
      <c r="KG37" s="240"/>
      <c r="KH37" s="240"/>
      <c r="KI37" s="108">
        <f t="shared" si="96"/>
        <v>0</v>
      </c>
      <c r="KJ37" s="240"/>
      <c r="KK37" s="240"/>
      <c r="KL37" s="108">
        <f t="shared" si="97"/>
        <v>0</v>
      </c>
      <c r="KM37" s="240"/>
      <c r="KN37" s="240"/>
      <c r="KO37" s="108">
        <f t="shared" si="98"/>
        <v>0</v>
      </c>
      <c r="KP37" s="240"/>
      <c r="KQ37" s="240"/>
      <c r="KR37" s="108">
        <f t="shared" si="99"/>
        <v>0</v>
      </c>
      <c r="KS37" s="153">
        <f t="shared" si="100"/>
        <v>0</v>
      </c>
    </row>
    <row r="38" spans="1:305" ht="20.100000000000001" customHeight="1" x14ac:dyDescent="0.2">
      <c r="A38" s="250"/>
      <c r="B38" s="111" t="s">
        <v>129</v>
      </c>
      <c r="C38" s="100">
        <v>8</v>
      </c>
      <c r="D38" s="101" t="s">
        <v>194</v>
      </c>
      <c r="E38" s="242"/>
      <c r="F38" s="243"/>
      <c r="G38" s="108">
        <f t="shared" si="0"/>
        <v>0</v>
      </c>
      <c r="H38" s="240"/>
      <c r="I38" s="240"/>
      <c r="J38" s="108">
        <f t="shared" si="1"/>
        <v>0</v>
      </c>
      <c r="K38" s="240"/>
      <c r="L38" s="240"/>
      <c r="M38" s="108">
        <f t="shared" si="2"/>
        <v>0</v>
      </c>
      <c r="N38" s="240"/>
      <c r="O38" s="240"/>
      <c r="P38" s="108">
        <f t="shared" si="3"/>
        <v>0</v>
      </c>
      <c r="Q38" s="240"/>
      <c r="R38" s="240"/>
      <c r="S38" s="108">
        <f t="shared" si="4"/>
        <v>0</v>
      </c>
      <c r="T38" s="240"/>
      <c r="U38" s="240"/>
      <c r="V38" s="108">
        <f t="shared" si="5"/>
        <v>0</v>
      </c>
      <c r="W38" s="240"/>
      <c r="X38" s="240"/>
      <c r="Y38" s="108">
        <f t="shared" si="6"/>
        <v>0</v>
      </c>
      <c r="Z38" s="240"/>
      <c r="AA38" s="240"/>
      <c r="AB38" s="108">
        <f t="shared" si="7"/>
        <v>0</v>
      </c>
      <c r="AC38" s="240"/>
      <c r="AD38" s="240"/>
      <c r="AE38" s="108">
        <f t="shared" si="8"/>
        <v>0</v>
      </c>
      <c r="AF38" s="240"/>
      <c r="AG38" s="240"/>
      <c r="AH38" s="108">
        <f t="shared" si="9"/>
        <v>0</v>
      </c>
      <c r="AI38" s="240"/>
      <c r="AJ38" s="240"/>
      <c r="AK38" s="108">
        <f t="shared" si="10"/>
        <v>0</v>
      </c>
      <c r="AL38" s="240"/>
      <c r="AM38" s="240"/>
      <c r="AN38" s="108">
        <f t="shared" si="11"/>
        <v>0</v>
      </c>
      <c r="AO38" s="240"/>
      <c r="AP38" s="240"/>
      <c r="AQ38" s="108">
        <f t="shared" si="12"/>
        <v>0</v>
      </c>
      <c r="AR38" s="240"/>
      <c r="AS38" s="240"/>
      <c r="AT38" s="108">
        <f t="shared" si="13"/>
        <v>0</v>
      </c>
      <c r="AU38" s="240"/>
      <c r="AV38" s="240"/>
      <c r="AW38" s="108">
        <f t="shared" si="14"/>
        <v>0</v>
      </c>
      <c r="AX38" s="240"/>
      <c r="AY38" s="240"/>
      <c r="AZ38" s="108">
        <f t="shared" si="15"/>
        <v>0</v>
      </c>
      <c r="BA38" s="240"/>
      <c r="BB38" s="240"/>
      <c r="BC38" s="108">
        <f t="shared" si="16"/>
        <v>0</v>
      </c>
      <c r="BD38" s="240"/>
      <c r="BE38" s="240"/>
      <c r="BF38" s="108">
        <f t="shared" si="17"/>
        <v>0</v>
      </c>
      <c r="BG38" s="240"/>
      <c r="BH38" s="240"/>
      <c r="BI38" s="108">
        <f t="shared" si="18"/>
        <v>0</v>
      </c>
      <c r="BJ38" s="240"/>
      <c r="BK38" s="240"/>
      <c r="BL38" s="108">
        <f t="shared" si="19"/>
        <v>0</v>
      </c>
      <c r="BM38" s="240"/>
      <c r="BN38" s="240"/>
      <c r="BO38" s="108">
        <f t="shared" si="20"/>
        <v>0</v>
      </c>
      <c r="BP38" s="240"/>
      <c r="BQ38" s="240"/>
      <c r="BR38" s="108">
        <f t="shared" si="21"/>
        <v>0</v>
      </c>
      <c r="BS38" s="240"/>
      <c r="BT38" s="240"/>
      <c r="BU38" s="108">
        <f t="shared" si="22"/>
        <v>0</v>
      </c>
      <c r="BV38" s="240"/>
      <c r="BW38" s="240"/>
      <c r="BX38" s="108">
        <f t="shared" si="23"/>
        <v>0</v>
      </c>
      <c r="BY38" s="240"/>
      <c r="BZ38" s="240"/>
      <c r="CA38" s="108">
        <f t="shared" si="24"/>
        <v>0</v>
      </c>
      <c r="CB38" s="240"/>
      <c r="CC38" s="240"/>
      <c r="CD38" s="108">
        <f t="shared" si="25"/>
        <v>0</v>
      </c>
      <c r="CE38" s="240"/>
      <c r="CF38" s="240"/>
      <c r="CG38" s="108">
        <f t="shared" si="26"/>
        <v>0</v>
      </c>
      <c r="CH38" s="240"/>
      <c r="CI38" s="240"/>
      <c r="CJ38" s="108">
        <f t="shared" si="27"/>
        <v>0</v>
      </c>
      <c r="CK38" s="240"/>
      <c r="CL38" s="240"/>
      <c r="CM38" s="108">
        <f t="shared" si="28"/>
        <v>0</v>
      </c>
      <c r="CN38" s="240"/>
      <c r="CO38" s="240"/>
      <c r="CP38" s="108">
        <f t="shared" si="29"/>
        <v>0</v>
      </c>
      <c r="CQ38" s="240"/>
      <c r="CR38" s="240"/>
      <c r="CS38" s="108">
        <f t="shared" si="30"/>
        <v>0</v>
      </c>
      <c r="CT38" s="240"/>
      <c r="CU38" s="240"/>
      <c r="CV38" s="108">
        <f t="shared" si="31"/>
        <v>0</v>
      </c>
      <c r="CW38" s="240"/>
      <c r="CX38" s="240"/>
      <c r="CY38" s="108">
        <f t="shared" si="32"/>
        <v>0</v>
      </c>
      <c r="CZ38" s="240"/>
      <c r="DA38" s="240"/>
      <c r="DB38" s="108">
        <f t="shared" si="33"/>
        <v>0</v>
      </c>
      <c r="DC38" s="240"/>
      <c r="DD38" s="240"/>
      <c r="DE38" s="108">
        <f t="shared" si="34"/>
        <v>0</v>
      </c>
      <c r="DF38" s="240"/>
      <c r="DG38" s="240"/>
      <c r="DH38" s="108">
        <f t="shared" si="35"/>
        <v>0</v>
      </c>
      <c r="DI38" s="240"/>
      <c r="DJ38" s="240"/>
      <c r="DK38" s="108">
        <f t="shared" si="36"/>
        <v>0</v>
      </c>
      <c r="DL38" s="240"/>
      <c r="DM38" s="240"/>
      <c r="DN38" s="108">
        <f t="shared" si="37"/>
        <v>0</v>
      </c>
      <c r="DO38" s="240"/>
      <c r="DP38" s="240"/>
      <c r="DQ38" s="108">
        <f t="shared" si="38"/>
        <v>0</v>
      </c>
      <c r="DR38" s="240"/>
      <c r="DS38" s="240"/>
      <c r="DT38" s="108">
        <f t="shared" si="39"/>
        <v>0</v>
      </c>
      <c r="DU38" s="240"/>
      <c r="DV38" s="240"/>
      <c r="DW38" s="108">
        <f t="shared" si="40"/>
        <v>0</v>
      </c>
      <c r="DX38" s="240"/>
      <c r="DY38" s="240"/>
      <c r="DZ38" s="108">
        <f t="shared" si="41"/>
        <v>0</v>
      </c>
      <c r="EA38" s="240"/>
      <c r="EB38" s="240"/>
      <c r="EC38" s="108">
        <f t="shared" si="42"/>
        <v>0</v>
      </c>
      <c r="ED38" s="240"/>
      <c r="EE38" s="240"/>
      <c r="EF38" s="108">
        <f t="shared" si="43"/>
        <v>0</v>
      </c>
      <c r="EG38" s="240"/>
      <c r="EH38" s="240"/>
      <c r="EI38" s="108">
        <f t="shared" si="44"/>
        <v>0</v>
      </c>
      <c r="EJ38" s="240"/>
      <c r="EK38" s="240"/>
      <c r="EL38" s="108">
        <f t="shared" si="45"/>
        <v>0</v>
      </c>
      <c r="EM38" s="240"/>
      <c r="EN38" s="240"/>
      <c r="EO38" s="108">
        <f t="shared" si="46"/>
        <v>0</v>
      </c>
      <c r="EP38" s="240"/>
      <c r="EQ38" s="240"/>
      <c r="ER38" s="108">
        <f t="shared" si="47"/>
        <v>0</v>
      </c>
      <c r="ES38" s="240"/>
      <c r="ET38" s="240"/>
      <c r="EU38" s="108">
        <f t="shared" si="48"/>
        <v>0</v>
      </c>
      <c r="EV38" s="240"/>
      <c r="EW38" s="240"/>
      <c r="EX38" s="108">
        <f t="shared" si="49"/>
        <v>0</v>
      </c>
      <c r="EY38" s="240"/>
      <c r="EZ38" s="240"/>
      <c r="FA38" s="108">
        <f t="shared" si="50"/>
        <v>0</v>
      </c>
      <c r="FB38" s="240"/>
      <c r="FC38" s="240"/>
      <c r="FD38" s="108">
        <f t="shared" si="51"/>
        <v>0</v>
      </c>
      <c r="FE38" s="240"/>
      <c r="FF38" s="240"/>
      <c r="FG38" s="108">
        <f t="shared" si="52"/>
        <v>0</v>
      </c>
      <c r="FH38" s="240"/>
      <c r="FI38" s="240"/>
      <c r="FJ38" s="108">
        <f t="shared" si="53"/>
        <v>0</v>
      </c>
      <c r="FK38" s="240"/>
      <c r="FL38" s="240"/>
      <c r="FM38" s="108">
        <f t="shared" si="54"/>
        <v>0</v>
      </c>
      <c r="FN38" s="240"/>
      <c r="FO38" s="240"/>
      <c r="FP38" s="108">
        <f t="shared" si="55"/>
        <v>0</v>
      </c>
      <c r="FQ38" s="240"/>
      <c r="FR38" s="240"/>
      <c r="FS38" s="108">
        <f t="shared" si="56"/>
        <v>0</v>
      </c>
      <c r="FT38" s="240"/>
      <c r="FU38" s="240"/>
      <c r="FV38" s="108">
        <f t="shared" si="57"/>
        <v>0</v>
      </c>
      <c r="FW38" s="240"/>
      <c r="FX38" s="240"/>
      <c r="FY38" s="108">
        <f t="shared" si="58"/>
        <v>0</v>
      </c>
      <c r="FZ38" s="240"/>
      <c r="GA38" s="240"/>
      <c r="GB38" s="108">
        <f t="shared" si="59"/>
        <v>0</v>
      </c>
      <c r="GC38" s="240"/>
      <c r="GD38" s="240"/>
      <c r="GE38" s="108">
        <f t="shared" si="60"/>
        <v>0</v>
      </c>
      <c r="GF38" s="240"/>
      <c r="GG38" s="240"/>
      <c r="GH38" s="108">
        <f t="shared" si="61"/>
        <v>0</v>
      </c>
      <c r="GI38" s="240"/>
      <c r="GJ38" s="240"/>
      <c r="GK38" s="108">
        <f t="shared" si="62"/>
        <v>0</v>
      </c>
      <c r="GL38" s="240"/>
      <c r="GM38" s="240"/>
      <c r="GN38" s="108">
        <f t="shared" si="63"/>
        <v>0</v>
      </c>
      <c r="GO38" s="240"/>
      <c r="GP38" s="240"/>
      <c r="GQ38" s="108">
        <f t="shared" si="64"/>
        <v>0</v>
      </c>
      <c r="GR38" s="240"/>
      <c r="GS38" s="240"/>
      <c r="GT38" s="108">
        <f t="shared" si="65"/>
        <v>0</v>
      </c>
      <c r="GU38" s="240"/>
      <c r="GV38" s="240"/>
      <c r="GW38" s="108">
        <f t="shared" si="66"/>
        <v>0</v>
      </c>
      <c r="GX38" s="240"/>
      <c r="GY38" s="240"/>
      <c r="GZ38" s="108">
        <f t="shared" si="67"/>
        <v>0</v>
      </c>
      <c r="HA38" s="240"/>
      <c r="HB38" s="240"/>
      <c r="HC38" s="108">
        <f t="shared" si="68"/>
        <v>0</v>
      </c>
      <c r="HD38" s="240"/>
      <c r="HE38" s="240"/>
      <c r="HF38" s="108">
        <f t="shared" si="69"/>
        <v>0</v>
      </c>
      <c r="HG38" s="240"/>
      <c r="HH38" s="240"/>
      <c r="HI38" s="108">
        <f t="shared" si="70"/>
        <v>0</v>
      </c>
      <c r="HJ38" s="240"/>
      <c r="HK38" s="240"/>
      <c r="HL38" s="108">
        <f t="shared" si="71"/>
        <v>0</v>
      </c>
      <c r="HM38" s="240"/>
      <c r="HN38" s="240"/>
      <c r="HO38" s="108">
        <f t="shared" si="72"/>
        <v>0</v>
      </c>
      <c r="HP38" s="240"/>
      <c r="HQ38" s="240"/>
      <c r="HR38" s="108">
        <f t="shared" si="73"/>
        <v>0</v>
      </c>
      <c r="HS38" s="240"/>
      <c r="HT38" s="240"/>
      <c r="HU38" s="108">
        <f t="shared" si="74"/>
        <v>0</v>
      </c>
      <c r="HV38" s="240"/>
      <c r="HW38" s="240"/>
      <c r="HX38" s="108">
        <f t="shared" si="75"/>
        <v>0</v>
      </c>
      <c r="HY38" s="240"/>
      <c r="HZ38" s="240"/>
      <c r="IA38" s="108">
        <f t="shared" si="76"/>
        <v>0</v>
      </c>
      <c r="IB38" s="240"/>
      <c r="IC38" s="240"/>
      <c r="ID38" s="108">
        <f t="shared" si="77"/>
        <v>0</v>
      </c>
      <c r="IE38" s="240"/>
      <c r="IF38" s="240"/>
      <c r="IG38" s="108">
        <f t="shared" si="78"/>
        <v>0</v>
      </c>
      <c r="IH38" s="240"/>
      <c r="II38" s="240"/>
      <c r="IJ38" s="108">
        <f t="shared" si="79"/>
        <v>0</v>
      </c>
      <c r="IK38" s="240"/>
      <c r="IL38" s="240"/>
      <c r="IM38" s="108">
        <f t="shared" si="80"/>
        <v>0</v>
      </c>
      <c r="IN38" s="240"/>
      <c r="IO38" s="240"/>
      <c r="IP38" s="108">
        <f t="shared" si="81"/>
        <v>0</v>
      </c>
      <c r="IQ38" s="240"/>
      <c r="IR38" s="240"/>
      <c r="IS38" s="108">
        <f t="shared" si="82"/>
        <v>0</v>
      </c>
      <c r="IT38" s="240"/>
      <c r="IU38" s="240"/>
      <c r="IV38" s="108">
        <f t="shared" si="83"/>
        <v>0</v>
      </c>
      <c r="IW38" s="240"/>
      <c r="IX38" s="240"/>
      <c r="IY38" s="108">
        <f t="shared" si="84"/>
        <v>0</v>
      </c>
      <c r="IZ38" s="240"/>
      <c r="JA38" s="240"/>
      <c r="JB38" s="108">
        <f t="shared" si="85"/>
        <v>0</v>
      </c>
      <c r="JC38" s="240"/>
      <c r="JD38" s="240"/>
      <c r="JE38" s="108">
        <f t="shared" si="86"/>
        <v>0</v>
      </c>
      <c r="JF38" s="240"/>
      <c r="JG38" s="240"/>
      <c r="JH38" s="108">
        <f t="shared" si="87"/>
        <v>0</v>
      </c>
      <c r="JI38" s="240"/>
      <c r="JJ38" s="240"/>
      <c r="JK38" s="108">
        <f t="shared" si="88"/>
        <v>0</v>
      </c>
      <c r="JL38" s="240"/>
      <c r="JM38" s="240"/>
      <c r="JN38" s="108">
        <f t="shared" si="89"/>
        <v>0</v>
      </c>
      <c r="JO38" s="240"/>
      <c r="JP38" s="240"/>
      <c r="JQ38" s="108">
        <f t="shared" si="90"/>
        <v>0</v>
      </c>
      <c r="JR38" s="240"/>
      <c r="JS38" s="240"/>
      <c r="JT38" s="108">
        <f t="shared" si="91"/>
        <v>0</v>
      </c>
      <c r="JU38" s="240"/>
      <c r="JV38" s="240"/>
      <c r="JW38" s="108">
        <f t="shared" si="92"/>
        <v>0</v>
      </c>
      <c r="JX38" s="240"/>
      <c r="JY38" s="240"/>
      <c r="JZ38" s="108">
        <f t="shared" si="93"/>
        <v>0</v>
      </c>
      <c r="KA38" s="240"/>
      <c r="KB38" s="240"/>
      <c r="KC38" s="108">
        <f t="shared" si="94"/>
        <v>0</v>
      </c>
      <c r="KD38" s="240"/>
      <c r="KE38" s="240"/>
      <c r="KF38" s="108">
        <f t="shared" si="95"/>
        <v>0</v>
      </c>
      <c r="KG38" s="240"/>
      <c r="KH38" s="240"/>
      <c r="KI38" s="108">
        <f t="shared" si="96"/>
        <v>0</v>
      </c>
      <c r="KJ38" s="240"/>
      <c r="KK38" s="240"/>
      <c r="KL38" s="108">
        <f t="shared" si="97"/>
        <v>0</v>
      </c>
      <c r="KM38" s="240"/>
      <c r="KN38" s="240"/>
      <c r="KO38" s="108">
        <f t="shared" si="98"/>
        <v>0</v>
      </c>
      <c r="KP38" s="240"/>
      <c r="KQ38" s="240"/>
      <c r="KR38" s="108">
        <f t="shared" si="99"/>
        <v>0</v>
      </c>
      <c r="KS38" s="153">
        <f t="shared" si="100"/>
        <v>0</v>
      </c>
    </row>
    <row r="39" spans="1:305" ht="20.100000000000001" customHeight="1" x14ac:dyDescent="0.2">
      <c r="A39" s="250"/>
      <c r="B39" s="111" t="s">
        <v>130</v>
      </c>
      <c r="C39" s="100">
        <v>18</v>
      </c>
      <c r="D39" s="101" t="s">
        <v>195</v>
      </c>
      <c r="E39" s="240"/>
      <c r="F39" s="240"/>
      <c r="G39" s="108">
        <f t="shared" si="0"/>
        <v>0</v>
      </c>
      <c r="H39" s="240"/>
      <c r="I39" s="240"/>
      <c r="J39" s="108">
        <f t="shared" si="1"/>
        <v>0</v>
      </c>
      <c r="K39" s="240"/>
      <c r="L39" s="240"/>
      <c r="M39" s="108">
        <f t="shared" si="2"/>
        <v>0</v>
      </c>
      <c r="N39" s="240"/>
      <c r="O39" s="240"/>
      <c r="P39" s="108">
        <f t="shared" si="3"/>
        <v>0</v>
      </c>
      <c r="Q39" s="240"/>
      <c r="R39" s="240"/>
      <c r="S39" s="108">
        <f t="shared" si="4"/>
        <v>0</v>
      </c>
      <c r="T39" s="240"/>
      <c r="U39" s="240"/>
      <c r="V39" s="108">
        <f t="shared" si="5"/>
        <v>0</v>
      </c>
      <c r="W39" s="240"/>
      <c r="X39" s="240"/>
      <c r="Y39" s="108">
        <f t="shared" si="6"/>
        <v>0</v>
      </c>
      <c r="Z39" s="240"/>
      <c r="AA39" s="240"/>
      <c r="AB39" s="108">
        <f t="shared" si="7"/>
        <v>0</v>
      </c>
      <c r="AC39" s="240"/>
      <c r="AD39" s="240"/>
      <c r="AE39" s="108">
        <f t="shared" si="8"/>
        <v>0</v>
      </c>
      <c r="AF39" s="240"/>
      <c r="AG39" s="240"/>
      <c r="AH39" s="108">
        <f t="shared" si="9"/>
        <v>0</v>
      </c>
      <c r="AI39" s="240"/>
      <c r="AJ39" s="240"/>
      <c r="AK39" s="108">
        <f t="shared" si="10"/>
        <v>0</v>
      </c>
      <c r="AL39" s="240"/>
      <c r="AM39" s="240"/>
      <c r="AN39" s="108">
        <f t="shared" si="11"/>
        <v>0</v>
      </c>
      <c r="AO39" s="240"/>
      <c r="AP39" s="240"/>
      <c r="AQ39" s="108">
        <f t="shared" si="12"/>
        <v>0</v>
      </c>
      <c r="AR39" s="240"/>
      <c r="AS39" s="240"/>
      <c r="AT39" s="108">
        <f t="shared" si="13"/>
        <v>0</v>
      </c>
      <c r="AU39" s="240"/>
      <c r="AV39" s="240"/>
      <c r="AW39" s="108">
        <f t="shared" si="14"/>
        <v>0</v>
      </c>
      <c r="AX39" s="240"/>
      <c r="AY39" s="240"/>
      <c r="AZ39" s="108">
        <f t="shared" si="15"/>
        <v>0</v>
      </c>
      <c r="BA39" s="240"/>
      <c r="BB39" s="240"/>
      <c r="BC39" s="108">
        <f t="shared" si="16"/>
        <v>0</v>
      </c>
      <c r="BD39" s="240"/>
      <c r="BE39" s="240"/>
      <c r="BF39" s="108">
        <f t="shared" si="17"/>
        <v>0</v>
      </c>
      <c r="BG39" s="240"/>
      <c r="BH39" s="240"/>
      <c r="BI39" s="108">
        <f t="shared" si="18"/>
        <v>0</v>
      </c>
      <c r="BJ39" s="240"/>
      <c r="BK39" s="240"/>
      <c r="BL39" s="108">
        <f t="shared" si="19"/>
        <v>0</v>
      </c>
      <c r="BM39" s="240"/>
      <c r="BN39" s="240"/>
      <c r="BO39" s="108">
        <f t="shared" si="20"/>
        <v>0</v>
      </c>
      <c r="BP39" s="240"/>
      <c r="BQ39" s="240"/>
      <c r="BR39" s="108">
        <f t="shared" si="21"/>
        <v>0</v>
      </c>
      <c r="BS39" s="240"/>
      <c r="BT39" s="240"/>
      <c r="BU39" s="108">
        <f t="shared" si="22"/>
        <v>0</v>
      </c>
      <c r="BV39" s="240"/>
      <c r="BW39" s="240"/>
      <c r="BX39" s="108">
        <f t="shared" si="23"/>
        <v>0</v>
      </c>
      <c r="BY39" s="240"/>
      <c r="BZ39" s="240"/>
      <c r="CA39" s="108">
        <f t="shared" si="24"/>
        <v>0</v>
      </c>
      <c r="CB39" s="240"/>
      <c r="CC39" s="240"/>
      <c r="CD39" s="108">
        <f t="shared" si="25"/>
        <v>0</v>
      </c>
      <c r="CE39" s="240"/>
      <c r="CF39" s="240"/>
      <c r="CG39" s="108">
        <f t="shared" si="26"/>
        <v>0</v>
      </c>
      <c r="CH39" s="240"/>
      <c r="CI39" s="240"/>
      <c r="CJ39" s="108">
        <f t="shared" si="27"/>
        <v>0</v>
      </c>
      <c r="CK39" s="240"/>
      <c r="CL39" s="240"/>
      <c r="CM39" s="108">
        <f t="shared" si="28"/>
        <v>0</v>
      </c>
      <c r="CN39" s="240"/>
      <c r="CO39" s="240"/>
      <c r="CP39" s="108">
        <f t="shared" si="29"/>
        <v>0</v>
      </c>
      <c r="CQ39" s="240"/>
      <c r="CR39" s="240"/>
      <c r="CS39" s="108">
        <f t="shared" si="30"/>
        <v>0</v>
      </c>
      <c r="CT39" s="240"/>
      <c r="CU39" s="240"/>
      <c r="CV39" s="108">
        <f t="shared" si="31"/>
        <v>0</v>
      </c>
      <c r="CW39" s="240"/>
      <c r="CX39" s="240"/>
      <c r="CY39" s="108">
        <f t="shared" si="32"/>
        <v>0</v>
      </c>
      <c r="CZ39" s="240"/>
      <c r="DA39" s="240"/>
      <c r="DB39" s="108">
        <f t="shared" si="33"/>
        <v>0</v>
      </c>
      <c r="DC39" s="240"/>
      <c r="DD39" s="240"/>
      <c r="DE39" s="108">
        <f t="shared" si="34"/>
        <v>0</v>
      </c>
      <c r="DF39" s="240"/>
      <c r="DG39" s="240"/>
      <c r="DH39" s="108">
        <f t="shared" si="35"/>
        <v>0</v>
      </c>
      <c r="DI39" s="240"/>
      <c r="DJ39" s="240"/>
      <c r="DK39" s="108">
        <f t="shared" si="36"/>
        <v>0</v>
      </c>
      <c r="DL39" s="240"/>
      <c r="DM39" s="240"/>
      <c r="DN39" s="108">
        <f t="shared" si="37"/>
        <v>0</v>
      </c>
      <c r="DO39" s="240"/>
      <c r="DP39" s="240"/>
      <c r="DQ39" s="108">
        <f t="shared" si="38"/>
        <v>0</v>
      </c>
      <c r="DR39" s="240"/>
      <c r="DS39" s="240"/>
      <c r="DT39" s="108">
        <f t="shared" si="39"/>
        <v>0</v>
      </c>
      <c r="DU39" s="240"/>
      <c r="DV39" s="240"/>
      <c r="DW39" s="108">
        <f t="shared" si="40"/>
        <v>0</v>
      </c>
      <c r="DX39" s="240"/>
      <c r="DY39" s="240"/>
      <c r="DZ39" s="108">
        <f t="shared" si="41"/>
        <v>0</v>
      </c>
      <c r="EA39" s="240"/>
      <c r="EB39" s="240"/>
      <c r="EC39" s="108">
        <f t="shared" si="42"/>
        <v>0</v>
      </c>
      <c r="ED39" s="240"/>
      <c r="EE39" s="240"/>
      <c r="EF39" s="108">
        <f t="shared" si="43"/>
        <v>0</v>
      </c>
      <c r="EG39" s="240"/>
      <c r="EH39" s="240"/>
      <c r="EI39" s="108">
        <f t="shared" si="44"/>
        <v>0</v>
      </c>
      <c r="EJ39" s="240"/>
      <c r="EK39" s="240"/>
      <c r="EL39" s="108">
        <f t="shared" si="45"/>
        <v>0</v>
      </c>
      <c r="EM39" s="240"/>
      <c r="EN39" s="240"/>
      <c r="EO39" s="108">
        <f t="shared" si="46"/>
        <v>0</v>
      </c>
      <c r="EP39" s="240"/>
      <c r="EQ39" s="240"/>
      <c r="ER39" s="108">
        <f t="shared" si="47"/>
        <v>0</v>
      </c>
      <c r="ES39" s="240"/>
      <c r="ET39" s="240"/>
      <c r="EU39" s="108">
        <f t="shared" si="48"/>
        <v>0</v>
      </c>
      <c r="EV39" s="240"/>
      <c r="EW39" s="240"/>
      <c r="EX39" s="108">
        <f t="shared" si="49"/>
        <v>0</v>
      </c>
      <c r="EY39" s="240"/>
      <c r="EZ39" s="240"/>
      <c r="FA39" s="108">
        <f t="shared" si="50"/>
        <v>0</v>
      </c>
      <c r="FB39" s="240"/>
      <c r="FC39" s="240"/>
      <c r="FD39" s="108">
        <f t="shared" si="51"/>
        <v>0</v>
      </c>
      <c r="FE39" s="240"/>
      <c r="FF39" s="240"/>
      <c r="FG39" s="108">
        <f t="shared" si="52"/>
        <v>0</v>
      </c>
      <c r="FH39" s="240"/>
      <c r="FI39" s="240"/>
      <c r="FJ39" s="108">
        <f t="shared" si="53"/>
        <v>0</v>
      </c>
      <c r="FK39" s="240"/>
      <c r="FL39" s="240"/>
      <c r="FM39" s="108">
        <f t="shared" si="54"/>
        <v>0</v>
      </c>
      <c r="FN39" s="240"/>
      <c r="FO39" s="240"/>
      <c r="FP39" s="108">
        <f t="shared" si="55"/>
        <v>0</v>
      </c>
      <c r="FQ39" s="240"/>
      <c r="FR39" s="240"/>
      <c r="FS39" s="108">
        <f t="shared" si="56"/>
        <v>0</v>
      </c>
      <c r="FT39" s="240"/>
      <c r="FU39" s="240"/>
      <c r="FV39" s="108">
        <f t="shared" si="57"/>
        <v>0</v>
      </c>
      <c r="FW39" s="240"/>
      <c r="FX39" s="240"/>
      <c r="FY39" s="108">
        <f t="shared" si="58"/>
        <v>0</v>
      </c>
      <c r="FZ39" s="240"/>
      <c r="GA39" s="240"/>
      <c r="GB39" s="108">
        <f t="shared" si="59"/>
        <v>0</v>
      </c>
      <c r="GC39" s="240"/>
      <c r="GD39" s="240"/>
      <c r="GE39" s="108">
        <f t="shared" si="60"/>
        <v>0</v>
      </c>
      <c r="GF39" s="240"/>
      <c r="GG39" s="240"/>
      <c r="GH39" s="108">
        <f t="shared" si="61"/>
        <v>0</v>
      </c>
      <c r="GI39" s="240"/>
      <c r="GJ39" s="240"/>
      <c r="GK39" s="108">
        <f t="shared" si="62"/>
        <v>0</v>
      </c>
      <c r="GL39" s="240"/>
      <c r="GM39" s="240"/>
      <c r="GN39" s="108">
        <f t="shared" si="63"/>
        <v>0</v>
      </c>
      <c r="GO39" s="240"/>
      <c r="GP39" s="240"/>
      <c r="GQ39" s="108">
        <f t="shared" si="64"/>
        <v>0</v>
      </c>
      <c r="GR39" s="240"/>
      <c r="GS39" s="240"/>
      <c r="GT39" s="108">
        <f t="shared" si="65"/>
        <v>0</v>
      </c>
      <c r="GU39" s="240"/>
      <c r="GV39" s="240"/>
      <c r="GW39" s="108">
        <f t="shared" si="66"/>
        <v>0</v>
      </c>
      <c r="GX39" s="240"/>
      <c r="GY39" s="240"/>
      <c r="GZ39" s="108">
        <f t="shared" si="67"/>
        <v>0</v>
      </c>
      <c r="HA39" s="240"/>
      <c r="HB39" s="240"/>
      <c r="HC39" s="108">
        <f t="shared" si="68"/>
        <v>0</v>
      </c>
      <c r="HD39" s="240"/>
      <c r="HE39" s="240"/>
      <c r="HF39" s="108">
        <f t="shared" si="69"/>
        <v>0</v>
      </c>
      <c r="HG39" s="240"/>
      <c r="HH39" s="240"/>
      <c r="HI39" s="108">
        <f t="shared" si="70"/>
        <v>0</v>
      </c>
      <c r="HJ39" s="240"/>
      <c r="HK39" s="240"/>
      <c r="HL39" s="108">
        <f t="shared" si="71"/>
        <v>0</v>
      </c>
      <c r="HM39" s="240"/>
      <c r="HN39" s="240"/>
      <c r="HO39" s="108">
        <f t="shared" si="72"/>
        <v>0</v>
      </c>
      <c r="HP39" s="240"/>
      <c r="HQ39" s="240"/>
      <c r="HR39" s="108">
        <f t="shared" si="73"/>
        <v>0</v>
      </c>
      <c r="HS39" s="240"/>
      <c r="HT39" s="240"/>
      <c r="HU39" s="108">
        <f t="shared" si="74"/>
        <v>0</v>
      </c>
      <c r="HV39" s="240"/>
      <c r="HW39" s="240"/>
      <c r="HX39" s="108">
        <f t="shared" si="75"/>
        <v>0</v>
      </c>
      <c r="HY39" s="240"/>
      <c r="HZ39" s="240"/>
      <c r="IA39" s="108">
        <f t="shared" si="76"/>
        <v>0</v>
      </c>
      <c r="IB39" s="240"/>
      <c r="IC39" s="240"/>
      <c r="ID39" s="108">
        <f t="shared" si="77"/>
        <v>0</v>
      </c>
      <c r="IE39" s="240"/>
      <c r="IF39" s="240"/>
      <c r="IG39" s="108">
        <f t="shared" si="78"/>
        <v>0</v>
      </c>
      <c r="IH39" s="240"/>
      <c r="II39" s="240"/>
      <c r="IJ39" s="108">
        <f t="shared" si="79"/>
        <v>0</v>
      </c>
      <c r="IK39" s="240"/>
      <c r="IL39" s="240"/>
      <c r="IM39" s="108">
        <f t="shared" si="80"/>
        <v>0</v>
      </c>
      <c r="IN39" s="240"/>
      <c r="IO39" s="240"/>
      <c r="IP39" s="108">
        <f t="shared" si="81"/>
        <v>0</v>
      </c>
      <c r="IQ39" s="240"/>
      <c r="IR39" s="240"/>
      <c r="IS39" s="108">
        <f t="shared" si="82"/>
        <v>0</v>
      </c>
      <c r="IT39" s="240"/>
      <c r="IU39" s="240"/>
      <c r="IV39" s="108">
        <f t="shared" si="83"/>
        <v>0</v>
      </c>
      <c r="IW39" s="240"/>
      <c r="IX39" s="240"/>
      <c r="IY39" s="108">
        <f t="shared" si="84"/>
        <v>0</v>
      </c>
      <c r="IZ39" s="240"/>
      <c r="JA39" s="240"/>
      <c r="JB39" s="108">
        <f t="shared" si="85"/>
        <v>0</v>
      </c>
      <c r="JC39" s="240"/>
      <c r="JD39" s="240"/>
      <c r="JE39" s="108">
        <f t="shared" si="86"/>
        <v>0</v>
      </c>
      <c r="JF39" s="240"/>
      <c r="JG39" s="240"/>
      <c r="JH39" s="108">
        <f t="shared" si="87"/>
        <v>0</v>
      </c>
      <c r="JI39" s="240"/>
      <c r="JJ39" s="240"/>
      <c r="JK39" s="108">
        <f t="shared" si="88"/>
        <v>0</v>
      </c>
      <c r="JL39" s="240"/>
      <c r="JM39" s="240"/>
      <c r="JN39" s="108">
        <f t="shared" si="89"/>
        <v>0</v>
      </c>
      <c r="JO39" s="240"/>
      <c r="JP39" s="240"/>
      <c r="JQ39" s="108">
        <f t="shared" si="90"/>
        <v>0</v>
      </c>
      <c r="JR39" s="240"/>
      <c r="JS39" s="240"/>
      <c r="JT39" s="108">
        <f t="shared" si="91"/>
        <v>0</v>
      </c>
      <c r="JU39" s="240"/>
      <c r="JV39" s="240"/>
      <c r="JW39" s="108">
        <f t="shared" si="92"/>
        <v>0</v>
      </c>
      <c r="JX39" s="240"/>
      <c r="JY39" s="240"/>
      <c r="JZ39" s="108">
        <f t="shared" si="93"/>
        <v>0</v>
      </c>
      <c r="KA39" s="240"/>
      <c r="KB39" s="240"/>
      <c r="KC39" s="108">
        <f t="shared" si="94"/>
        <v>0</v>
      </c>
      <c r="KD39" s="240"/>
      <c r="KE39" s="240"/>
      <c r="KF39" s="108">
        <f t="shared" si="95"/>
        <v>0</v>
      </c>
      <c r="KG39" s="240"/>
      <c r="KH39" s="240"/>
      <c r="KI39" s="108">
        <f t="shared" si="96"/>
        <v>0</v>
      </c>
      <c r="KJ39" s="240"/>
      <c r="KK39" s="240"/>
      <c r="KL39" s="108">
        <f t="shared" si="97"/>
        <v>0</v>
      </c>
      <c r="KM39" s="240"/>
      <c r="KN39" s="240"/>
      <c r="KO39" s="108">
        <f t="shared" si="98"/>
        <v>0</v>
      </c>
      <c r="KP39" s="240"/>
      <c r="KQ39" s="240"/>
      <c r="KR39" s="108">
        <f t="shared" si="99"/>
        <v>0</v>
      </c>
      <c r="KS39" s="153">
        <f t="shared" si="100"/>
        <v>0</v>
      </c>
    </row>
    <row r="40" spans="1:305" ht="20.100000000000001" customHeight="1" x14ac:dyDescent="0.2">
      <c r="A40" s="250"/>
      <c r="B40" s="111" t="s">
        <v>131</v>
      </c>
      <c r="C40" s="100">
        <v>59</v>
      </c>
      <c r="D40" s="101" t="s">
        <v>196</v>
      </c>
      <c r="E40" s="240"/>
      <c r="F40" s="240"/>
      <c r="G40" s="108">
        <f t="shared" si="0"/>
        <v>0</v>
      </c>
      <c r="H40" s="240"/>
      <c r="I40" s="240"/>
      <c r="J40" s="108">
        <f t="shared" si="1"/>
        <v>0</v>
      </c>
      <c r="K40" s="240"/>
      <c r="L40" s="240"/>
      <c r="M40" s="108">
        <f t="shared" si="2"/>
        <v>0</v>
      </c>
      <c r="N40" s="240"/>
      <c r="O40" s="240"/>
      <c r="P40" s="108">
        <f t="shared" si="3"/>
        <v>0</v>
      </c>
      <c r="Q40" s="240"/>
      <c r="R40" s="240"/>
      <c r="S40" s="108">
        <f t="shared" si="4"/>
        <v>0</v>
      </c>
      <c r="T40" s="240"/>
      <c r="U40" s="240"/>
      <c r="V40" s="108">
        <f t="shared" si="5"/>
        <v>0</v>
      </c>
      <c r="W40" s="240"/>
      <c r="X40" s="240"/>
      <c r="Y40" s="108">
        <f t="shared" si="6"/>
        <v>0</v>
      </c>
      <c r="Z40" s="240"/>
      <c r="AA40" s="240"/>
      <c r="AB40" s="108">
        <f t="shared" si="7"/>
        <v>0</v>
      </c>
      <c r="AC40" s="240"/>
      <c r="AD40" s="240"/>
      <c r="AE40" s="108">
        <f t="shared" si="8"/>
        <v>0</v>
      </c>
      <c r="AF40" s="240"/>
      <c r="AG40" s="240"/>
      <c r="AH40" s="108">
        <f t="shared" si="9"/>
        <v>0</v>
      </c>
      <c r="AI40" s="240"/>
      <c r="AJ40" s="240"/>
      <c r="AK40" s="108">
        <f t="shared" si="10"/>
        <v>0</v>
      </c>
      <c r="AL40" s="240"/>
      <c r="AM40" s="240"/>
      <c r="AN40" s="108">
        <f t="shared" si="11"/>
        <v>0</v>
      </c>
      <c r="AO40" s="240"/>
      <c r="AP40" s="240"/>
      <c r="AQ40" s="108">
        <f t="shared" si="12"/>
        <v>0</v>
      </c>
      <c r="AR40" s="240"/>
      <c r="AS40" s="240"/>
      <c r="AT40" s="108">
        <f t="shared" si="13"/>
        <v>0</v>
      </c>
      <c r="AU40" s="240"/>
      <c r="AV40" s="240"/>
      <c r="AW40" s="108">
        <f t="shared" si="14"/>
        <v>0</v>
      </c>
      <c r="AX40" s="240"/>
      <c r="AY40" s="240"/>
      <c r="AZ40" s="108">
        <f t="shared" si="15"/>
        <v>0</v>
      </c>
      <c r="BA40" s="240"/>
      <c r="BB40" s="240"/>
      <c r="BC40" s="108">
        <f t="shared" si="16"/>
        <v>0</v>
      </c>
      <c r="BD40" s="240"/>
      <c r="BE40" s="240"/>
      <c r="BF40" s="108">
        <f t="shared" si="17"/>
        <v>0</v>
      </c>
      <c r="BG40" s="240"/>
      <c r="BH40" s="240"/>
      <c r="BI40" s="108">
        <f t="shared" si="18"/>
        <v>0</v>
      </c>
      <c r="BJ40" s="240"/>
      <c r="BK40" s="240"/>
      <c r="BL40" s="108">
        <f t="shared" si="19"/>
        <v>0</v>
      </c>
      <c r="BM40" s="240"/>
      <c r="BN40" s="240"/>
      <c r="BO40" s="108">
        <f t="shared" si="20"/>
        <v>0</v>
      </c>
      <c r="BP40" s="240"/>
      <c r="BQ40" s="240"/>
      <c r="BR40" s="108">
        <f t="shared" si="21"/>
        <v>0</v>
      </c>
      <c r="BS40" s="240"/>
      <c r="BT40" s="240"/>
      <c r="BU40" s="108">
        <f t="shared" si="22"/>
        <v>0</v>
      </c>
      <c r="BV40" s="240"/>
      <c r="BW40" s="240"/>
      <c r="BX40" s="108">
        <f t="shared" si="23"/>
        <v>0</v>
      </c>
      <c r="BY40" s="240"/>
      <c r="BZ40" s="240"/>
      <c r="CA40" s="108">
        <f t="shared" si="24"/>
        <v>0</v>
      </c>
      <c r="CB40" s="240"/>
      <c r="CC40" s="240"/>
      <c r="CD40" s="108">
        <f t="shared" si="25"/>
        <v>0</v>
      </c>
      <c r="CE40" s="240"/>
      <c r="CF40" s="240"/>
      <c r="CG40" s="108">
        <f t="shared" si="26"/>
        <v>0</v>
      </c>
      <c r="CH40" s="240"/>
      <c r="CI40" s="240"/>
      <c r="CJ40" s="108">
        <f t="shared" si="27"/>
        <v>0</v>
      </c>
      <c r="CK40" s="240"/>
      <c r="CL40" s="240"/>
      <c r="CM40" s="108">
        <f t="shared" si="28"/>
        <v>0</v>
      </c>
      <c r="CN40" s="240"/>
      <c r="CO40" s="240"/>
      <c r="CP40" s="108">
        <f t="shared" si="29"/>
        <v>0</v>
      </c>
      <c r="CQ40" s="240"/>
      <c r="CR40" s="240"/>
      <c r="CS40" s="108">
        <f t="shared" si="30"/>
        <v>0</v>
      </c>
      <c r="CT40" s="240"/>
      <c r="CU40" s="240"/>
      <c r="CV40" s="108">
        <f t="shared" si="31"/>
        <v>0</v>
      </c>
      <c r="CW40" s="240"/>
      <c r="CX40" s="240"/>
      <c r="CY40" s="108">
        <f t="shared" si="32"/>
        <v>0</v>
      </c>
      <c r="CZ40" s="240"/>
      <c r="DA40" s="240"/>
      <c r="DB40" s="108">
        <f t="shared" si="33"/>
        <v>0</v>
      </c>
      <c r="DC40" s="240"/>
      <c r="DD40" s="240"/>
      <c r="DE40" s="108">
        <f t="shared" si="34"/>
        <v>0</v>
      </c>
      <c r="DF40" s="240"/>
      <c r="DG40" s="240"/>
      <c r="DH40" s="108">
        <f t="shared" si="35"/>
        <v>0</v>
      </c>
      <c r="DI40" s="240"/>
      <c r="DJ40" s="240"/>
      <c r="DK40" s="108">
        <f t="shared" si="36"/>
        <v>0</v>
      </c>
      <c r="DL40" s="240"/>
      <c r="DM40" s="240"/>
      <c r="DN40" s="108">
        <f t="shared" si="37"/>
        <v>0</v>
      </c>
      <c r="DO40" s="240"/>
      <c r="DP40" s="240"/>
      <c r="DQ40" s="108">
        <f t="shared" si="38"/>
        <v>0</v>
      </c>
      <c r="DR40" s="240"/>
      <c r="DS40" s="240"/>
      <c r="DT40" s="108">
        <f t="shared" si="39"/>
        <v>0</v>
      </c>
      <c r="DU40" s="240"/>
      <c r="DV40" s="240"/>
      <c r="DW40" s="108">
        <f t="shared" si="40"/>
        <v>0</v>
      </c>
      <c r="DX40" s="240"/>
      <c r="DY40" s="240"/>
      <c r="DZ40" s="108">
        <f t="shared" si="41"/>
        <v>0</v>
      </c>
      <c r="EA40" s="240"/>
      <c r="EB40" s="240"/>
      <c r="EC40" s="108">
        <f t="shared" si="42"/>
        <v>0</v>
      </c>
      <c r="ED40" s="240"/>
      <c r="EE40" s="240"/>
      <c r="EF40" s="108">
        <f t="shared" si="43"/>
        <v>0</v>
      </c>
      <c r="EG40" s="240"/>
      <c r="EH40" s="240"/>
      <c r="EI40" s="108">
        <f t="shared" si="44"/>
        <v>0</v>
      </c>
      <c r="EJ40" s="240"/>
      <c r="EK40" s="240"/>
      <c r="EL40" s="108">
        <f t="shared" si="45"/>
        <v>0</v>
      </c>
      <c r="EM40" s="240"/>
      <c r="EN40" s="240"/>
      <c r="EO40" s="108">
        <f t="shared" si="46"/>
        <v>0</v>
      </c>
      <c r="EP40" s="240"/>
      <c r="EQ40" s="240"/>
      <c r="ER40" s="108">
        <f t="shared" si="47"/>
        <v>0</v>
      </c>
      <c r="ES40" s="240"/>
      <c r="ET40" s="240"/>
      <c r="EU40" s="108">
        <f t="shared" si="48"/>
        <v>0</v>
      </c>
      <c r="EV40" s="240"/>
      <c r="EW40" s="240"/>
      <c r="EX40" s="108">
        <f t="shared" si="49"/>
        <v>0</v>
      </c>
      <c r="EY40" s="240"/>
      <c r="EZ40" s="240"/>
      <c r="FA40" s="108">
        <f t="shared" si="50"/>
        <v>0</v>
      </c>
      <c r="FB40" s="240"/>
      <c r="FC40" s="240"/>
      <c r="FD40" s="108">
        <f t="shared" si="51"/>
        <v>0</v>
      </c>
      <c r="FE40" s="240"/>
      <c r="FF40" s="240"/>
      <c r="FG40" s="108">
        <f t="shared" si="52"/>
        <v>0</v>
      </c>
      <c r="FH40" s="240"/>
      <c r="FI40" s="240"/>
      <c r="FJ40" s="108">
        <f t="shared" si="53"/>
        <v>0</v>
      </c>
      <c r="FK40" s="240"/>
      <c r="FL40" s="240"/>
      <c r="FM40" s="108">
        <f t="shared" si="54"/>
        <v>0</v>
      </c>
      <c r="FN40" s="240"/>
      <c r="FO40" s="240"/>
      <c r="FP40" s="108">
        <f t="shared" si="55"/>
        <v>0</v>
      </c>
      <c r="FQ40" s="240"/>
      <c r="FR40" s="240"/>
      <c r="FS40" s="108">
        <f t="shared" si="56"/>
        <v>0</v>
      </c>
      <c r="FT40" s="240"/>
      <c r="FU40" s="240"/>
      <c r="FV40" s="108">
        <f t="shared" si="57"/>
        <v>0</v>
      </c>
      <c r="FW40" s="240"/>
      <c r="FX40" s="240"/>
      <c r="FY40" s="108">
        <f t="shared" si="58"/>
        <v>0</v>
      </c>
      <c r="FZ40" s="240"/>
      <c r="GA40" s="240"/>
      <c r="GB40" s="108">
        <f t="shared" si="59"/>
        <v>0</v>
      </c>
      <c r="GC40" s="240"/>
      <c r="GD40" s="240"/>
      <c r="GE40" s="108">
        <f t="shared" si="60"/>
        <v>0</v>
      </c>
      <c r="GF40" s="240"/>
      <c r="GG40" s="240"/>
      <c r="GH40" s="108">
        <f t="shared" si="61"/>
        <v>0</v>
      </c>
      <c r="GI40" s="240"/>
      <c r="GJ40" s="240"/>
      <c r="GK40" s="108">
        <f t="shared" si="62"/>
        <v>0</v>
      </c>
      <c r="GL40" s="240"/>
      <c r="GM40" s="240"/>
      <c r="GN40" s="108">
        <f t="shared" si="63"/>
        <v>0</v>
      </c>
      <c r="GO40" s="240"/>
      <c r="GP40" s="240"/>
      <c r="GQ40" s="108">
        <f t="shared" si="64"/>
        <v>0</v>
      </c>
      <c r="GR40" s="240"/>
      <c r="GS40" s="240"/>
      <c r="GT40" s="108">
        <f t="shared" si="65"/>
        <v>0</v>
      </c>
      <c r="GU40" s="240"/>
      <c r="GV40" s="240"/>
      <c r="GW40" s="108">
        <f t="shared" si="66"/>
        <v>0</v>
      </c>
      <c r="GX40" s="240"/>
      <c r="GY40" s="240"/>
      <c r="GZ40" s="108">
        <f t="shared" si="67"/>
        <v>0</v>
      </c>
      <c r="HA40" s="240"/>
      <c r="HB40" s="240"/>
      <c r="HC40" s="108">
        <f t="shared" si="68"/>
        <v>0</v>
      </c>
      <c r="HD40" s="240"/>
      <c r="HE40" s="240"/>
      <c r="HF40" s="108">
        <f t="shared" si="69"/>
        <v>0</v>
      </c>
      <c r="HG40" s="240"/>
      <c r="HH40" s="240"/>
      <c r="HI40" s="108">
        <f t="shared" si="70"/>
        <v>0</v>
      </c>
      <c r="HJ40" s="240"/>
      <c r="HK40" s="240"/>
      <c r="HL40" s="108">
        <f t="shared" si="71"/>
        <v>0</v>
      </c>
      <c r="HM40" s="240"/>
      <c r="HN40" s="240"/>
      <c r="HO40" s="108">
        <f t="shared" si="72"/>
        <v>0</v>
      </c>
      <c r="HP40" s="240"/>
      <c r="HQ40" s="240"/>
      <c r="HR40" s="108">
        <f t="shared" si="73"/>
        <v>0</v>
      </c>
      <c r="HS40" s="240"/>
      <c r="HT40" s="240"/>
      <c r="HU40" s="108">
        <f t="shared" si="74"/>
        <v>0</v>
      </c>
      <c r="HV40" s="240"/>
      <c r="HW40" s="240"/>
      <c r="HX40" s="108">
        <f t="shared" si="75"/>
        <v>0</v>
      </c>
      <c r="HY40" s="240"/>
      <c r="HZ40" s="240"/>
      <c r="IA40" s="108">
        <f t="shared" si="76"/>
        <v>0</v>
      </c>
      <c r="IB40" s="240"/>
      <c r="IC40" s="240"/>
      <c r="ID40" s="108">
        <f t="shared" si="77"/>
        <v>0</v>
      </c>
      <c r="IE40" s="240"/>
      <c r="IF40" s="240"/>
      <c r="IG40" s="108">
        <f t="shared" si="78"/>
        <v>0</v>
      </c>
      <c r="IH40" s="240"/>
      <c r="II40" s="240"/>
      <c r="IJ40" s="108">
        <f t="shared" si="79"/>
        <v>0</v>
      </c>
      <c r="IK40" s="240"/>
      <c r="IL40" s="240"/>
      <c r="IM40" s="108">
        <f t="shared" si="80"/>
        <v>0</v>
      </c>
      <c r="IN40" s="240"/>
      <c r="IO40" s="240"/>
      <c r="IP40" s="108">
        <f t="shared" si="81"/>
        <v>0</v>
      </c>
      <c r="IQ40" s="240"/>
      <c r="IR40" s="240"/>
      <c r="IS40" s="108">
        <f t="shared" si="82"/>
        <v>0</v>
      </c>
      <c r="IT40" s="240"/>
      <c r="IU40" s="240"/>
      <c r="IV40" s="108">
        <f t="shared" si="83"/>
        <v>0</v>
      </c>
      <c r="IW40" s="240"/>
      <c r="IX40" s="240"/>
      <c r="IY40" s="108">
        <f t="shared" si="84"/>
        <v>0</v>
      </c>
      <c r="IZ40" s="240"/>
      <c r="JA40" s="240"/>
      <c r="JB40" s="108">
        <f t="shared" si="85"/>
        <v>0</v>
      </c>
      <c r="JC40" s="240"/>
      <c r="JD40" s="240"/>
      <c r="JE40" s="108">
        <f t="shared" si="86"/>
        <v>0</v>
      </c>
      <c r="JF40" s="240"/>
      <c r="JG40" s="240"/>
      <c r="JH40" s="108">
        <f t="shared" si="87"/>
        <v>0</v>
      </c>
      <c r="JI40" s="240"/>
      <c r="JJ40" s="240"/>
      <c r="JK40" s="108">
        <f t="shared" si="88"/>
        <v>0</v>
      </c>
      <c r="JL40" s="240"/>
      <c r="JM40" s="240"/>
      <c r="JN40" s="108">
        <f t="shared" si="89"/>
        <v>0</v>
      </c>
      <c r="JO40" s="240"/>
      <c r="JP40" s="240"/>
      <c r="JQ40" s="108">
        <f t="shared" si="90"/>
        <v>0</v>
      </c>
      <c r="JR40" s="240"/>
      <c r="JS40" s="240"/>
      <c r="JT40" s="108">
        <f t="shared" si="91"/>
        <v>0</v>
      </c>
      <c r="JU40" s="240"/>
      <c r="JV40" s="240"/>
      <c r="JW40" s="108">
        <f t="shared" si="92"/>
        <v>0</v>
      </c>
      <c r="JX40" s="240"/>
      <c r="JY40" s="240"/>
      <c r="JZ40" s="108">
        <f t="shared" si="93"/>
        <v>0</v>
      </c>
      <c r="KA40" s="240"/>
      <c r="KB40" s="240"/>
      <c r="KC40" s="108">
        <f t="shared" si="94"/>
        <v>0</v>
      </c>
      <c r="KD40" s="240"/>
      <c r="KE40" s="240"/>
      <c r="KF40" s="108">
        <f t="shared" si="95"/>
        <v>0</v>
      </c>
      <c r="KG40" s="240"/>
      <c r="KH40" s="240"/>
      <c r="KI40" s="108">
        <f t="shared" si="96"/>
        <v>0</v>
      </c>
      <c r="KJ40" s="240"/>
      <c r="KK40" s="240"/>
      <c r="KL40" s="108">
        <f t="shared" si="97"/>
        <v>0</v>
      </c>
      <c r="KM40" s="240"/>
      <c r="KN40" s="240"/>
      <c r="KO40" s="108">
        <f t="shared" si="98"/>
        <v>0</v>
      </c>
      <c r="KP40" s="240"/>
      <c r="KQ40" s="240"/>
      <c r="KR40" s="108">
        <f t="shared" si="99"/>
        <v>0</v>
      </c>
      <c r="KS40" s="153">
        <f t="shared" si="100"/>
        <v>0</v>
      </c>
    </row>
    <row r="41" spans="1:305" ht="20.100000000000001" customHeight="1" x14ac:dyDescent="0.2">
      <c r="A41" s="246" t="s">
        <v>46</v>
      </c>
      <c r="B41" s="111" t="s">
        <v>197</v>
      </c>
      <c r="C41" s="100">
        <v>55</v>
      </c>
      <c r="D41" s="101" t="s">
        <v>198</v>
      </c>
      <c r="E41" s="240"/>
      <c r="F41" s="240"/>
      <c r="G41" s="108">
        <f t="shared" si="0"/>
        <v>0</v>
      </c>
      <c r="H41" s="240"/>
      <c r="I41" s="240"/>
      <c r="J41" s="108">
        <f t="shared" si="1"/>
        <v>0</v>
      </c>
      <c r="K41" s="240"/>
      <c r="L41" s="240"/>
      <c r="M41" s="108">
        <f t="shared" si="2"/>
        <v>0</v>
      </c>
      <c r="N41" s="240"/>
      <c r="O41" s="240"/>
      <c r="P41" s="108">
        <f t="shared" si="3"/>
        <v>0</v>
      </c>
      <c r="Q41" s="240"/>
      <c r="R41" s="240"/>
      <c r="S41" s="108">
        <f t="shared" si="4"/>
        <v>0</v>
      </c>
      <c r="T41" s="240"/>
      <c r="U41" s="240"/>
      <c r="V41" s="108">
        <f t="shared" si="5"/>
        <v>0</v>
      </c>
      <c r="W41" s="240"/>
      <c r="X41" s="240"/>
      <c r="Y41" s="108">
        <f t="shared" si="6"/>
        <v>0</v>
      </c>
      <c r="Z41" s="240"/>
      <c r="AA41" s="240"/>
      <c r="AB41" s="108">
        <f t="shared" si="7"/>
        <v>0</v>
      </c>
      <c r="AC41" s="240"/>
      <c r="AD41" s="240"/>
      <c r="AE41" s="108">
        <f t="shared" si="8"/>
        <v>0</v>
      </c>
      <c r="AF41" s="240"/>
      <c r="AG41" s="240"/>
      <c r="AH41" s="108">
        <f t="shared" si="9"/>
        <v>0</v>
      </c>
      <c r="AI41" s="240"/>
      <c r="AJ41" s="240"/>
      <c r="AK41" s="108">
        <f t="shared" si="10"/>
        <v>0</v>
      </c>
      <c r="AL41" s="240"/>
      <c r="AM41" s="240"/>
      <c r="AN41" s="108">
        <f t="shared" si="11"/>
        <v>0</v>
      </c>
      <c r="AO41" s="240"/>
      <c r="AP41" s="240"/>
      <c r="AQ41" s="108">
        <f t="shared" si="12"/>
        <v>0</v>
      </c>
      <c r="AR41" s="240"/>
      <c r="AS41" s="240"/>
      <c r="AT41" s="108">
        <f t="shared" si="13"/>
        <v>0</v>
      </c>
      <c r="AU41" s="240"/>
      <c r="AV41" s="240"/>
      <c r="AW41" s="108">
        <f t="shared" si="14"/>
        <v>0</v>
      </c>
      <c r="AX41" s="240"/>
      <c r="AY41" s="240"/>
      <c r="AZ41" s="108">
        <f t="shared" si="15"/>
        <v>0</v>
      </c>
      <c r="BA41" s="240"/>
      <c r="BB41" s="240"/>
      <c r="BC41" s="108">
        <f t="shared" si="16"/>
        <v>0</v>
      </c>
      <c r="BD41" s="240"/>
      <c r="BE41" s="240"/>
      <c r="BF41" s="108">
        <f t="shared" si="17"/>
        <v>0</v>
      </c>
      <c r="BG41" s="240"/>
      <c r="BH41" s="240"/>
      <c r="BI41" s="108">
        <f t="shared" si="18"/>
        <v>0</v>
      </c>
      <c r="BJ41" s="240"/>
      <c r="BK41" s="240"/>
      <c r="BL41" s="108">
        <f t="shared" si="19"/>
        <v>0</v>
      </c>
      <c r="BM41" s="240"/>
      <c r="BN41" s="240"/>
      <c r="BO41" s="108">
        <f t="shared" si="20"/>
        <v>0</v>
      </c>
      <c r="BP41" s="240"/>
      <c r="BQ41" s="240"/>
      <c r="BR41" s="108">
        <f t="shared" si="21"/>
        <v>0</v>
      </c>
      <c r="BS41" s="240"/>
      <c r="BT41" s="240"/>
      <c r="BU41" s="108">
        <f t="shared" si="22"/>
        <v>0</v>
      </c>
      <c r="BV41" s="240"/>
      <c r="BW41" s="240"/>
      <c r="BX41" s="108">
        <f t="shared" si="23"/>
        <v>0</v>
      </c>
      <c r="BY41" s="240"/>
      <c r="BZ41" s="240"/>
      <c r="CA41" s="108">
        <f t="shared" si="24"/>
        <v>0</v>
      </c>
      <c r="CB41" s="240"/>
      <c r="CC41" s="240"/>
      <c r="CD41" s="108">
        <f t="shared" si="25"/>
        <v>0</v>
      </c>
      <c r="CE41" s="240"/>
      <c r="CF41" s="240"/>
      <c r="CG41" s="108">
        <f t="shared" si="26"/>
        <v>0</v>
      </c>
      <c r="CH41" s="240"/>
      <c r="CI41" s="240"/>
      <c r="CJ41" s="108">
        <f t="shared" si="27"/>
        <v>0</v>
      </c>
      <c r="CK41" s="240"/>
      <c r="CL41" s="240"/>
      <c r="CM41" s="108">
        <f t="shared" si="28"/>
        <v>0</v>
      </c>
      <c r="CN41" s="240"/>
      <c r="CO41" s="240"/>
      <c r="CP41" s="108">
        <f t="shared" si="29"/>
        <v>0</v>
      </c>
      <c r="CQ41" s="240"/>
      <c r="CR41" s="240"/>
      <c r="CS41" s="108">
        <f t="shared" si="30"/>
        <v>0</v>
      </c>
      <c r="CT41" s="240"/>
      <c r="CU41" s="240"/>
      <c r="CV41" s="108">
        <f t="shared" si="31"/>
        <v>0</v>
      </c>
      <c r="CW41" s="240"/>
      <c r="CX41" s="240"/>
      <c r="CY41" s="108">
        <f t="shared" si="32"/>
        <v>0</v>
      </c>
      <c r="CZ41" s="240"/>
      <c r="DA41" s="240"/>
      <c r="DB41" s="108">
        <f t="shared" si="33"/>
        <v>0</v>
      </c>
      <c r="DC41" s="240"/>
      <c r="DD41" s="240"/>
      <c r="DE41" s="108">
        <f t="shared" si="34"/>
        <v>0</v>
      </c>
      <c r="DF41" s="240"/>
      <c r="DG41" s="240"/>
      <c r="DH41" s="108">
        <f t="shared" si="35"/>
        <v>0</v>
      </c>
      <c r="DI41" s="240"/>
      <c r="DJ41" s="240"/>
      <c r="DK41" s="108">
        <f t="shared" si="36"/>
        <v>0</v>
      </c>
      <c r="DL41" s="240"/>
      <c r="DM41" s="240"/>
      <c r="DN41" s="108">
        <f t="shared" si="37"/>
        <v>0</v>
      </c>
      <c r="DO41" s="240"/>
      <c r="DP41" s="240"/>
      <c r="DQ41" s="108">
        <f t="shared" si="38"/>
        <v>0</v>
      </c>
      <c r="DR41" s="240"/>
      <c r="DS41" s="240"/>
      <c r="DT41" s="108">
        <f t="shared" si="39"/>
        <v>0</v>
      </c>
      <c r="DU41" s="240"/>
      <c r="DV41" s="240"/>
      <c r="DW41" s="108">
        <f t="shared" si="40"/>
        <v>0</v>
      </c>
      <c r="DX41" s="240"/>
      <c r="DY41" s="240"/>
      <c r="DZ41" s="108">
        <f t="shared" si="41"/>
        <v>0</v>
      </c>
      <c r="EA41" s="240"/>
      <c r="EB41" s="240"/>
      <c r="EC41" s="108">
        <f t="shared" si="42"/>
        <v>0</v>
      </c>
      <c r="ED41" s="240"/>
      <c r="EE41" s="240"/>
      <c r="EF41" s="108">
        <f t="shared" si="43"/>
        <v>0</v>
      </c>
      <c r="EG41" s="240"/>
      <c r="EH41" s="240"/>
      <c r="EI41" s="108">
        <f t="shared" si="44"/>
        <v>0</v>
      </c>
      <c r="EJ41" s="240"/>
      <c r="EK41" s="240"/>
      <c r="EL41" s="108">
        <f t="shared" si="45"/>
        <v>0</v>
      </c>
      <c r="EM41" s="240"/>
      <c r="EN41" s="240"/>
      <c r="EO41" s="108">
        <f t="shared" si="46"/>
        <v>0</v>
      </c>
      <c r="EP41" s="240"/>
      <c r="EQ41" s="240"/>
      <c r="ER41" s="108">
        <f t="shared" si="47"/>
        <v>0</v>
      </c>
      <c r="ES41" s="240"/>
      <c r="ET41" s="240"/>
      <c r="EU41" s="108">
        <f t="shared" si="48"/>
        <v>0</v>
      </c>
      <c r="EV41" s="240"/>
      <c r="EW41" s="240"/>
      <c r="EX41" s="108">
        <f t="shared" si="49"/>
        <v>0</v>
      </c>
      <c r="EY41" s="240"/>
      <c r="EZ41" s="240"/>
      <c r="FA41" s="108">
        <f t="shared" si="50"/>
        <v>0</v>
      </c>
      <c r="FB41" s="240"/>
      <c r="FC41" s="240"/>
      <c r="FD41" s="108">
        <f t="shared" si="51"/>
        <v>0</v>
      </c>
      <c r="FE41" s="240"/>
      <c r="FF41" s="240"/>
      <c r="FG41" s="108">
        <f t="shared" si="52"/>
        <v>0</v>
      </c>
      <c r="FH41" s="240"/>
      <c r="FI41" s="240"/>
      <c r="FJ41" s="108">
        <f t="shared" si="53"/>
        <v>0</v>
      </c>
      <c r="FK41" s="240"/>
      <c r="FL41" s="240"/>
      <c r="FM41" s="108">
        <f t="shared" si="54"/>
        <v>0</v>
      </c>
      <c r="FN41" s="240"/>
      <c r="FO41" s="240"/>
      <c r="FP41" s="108">
        <f t="shared" si="55"/>
        <v>0</v>
      </c>
      <c r="FQ41" s="240"/>
      <c r="FR41" s="240"/>
      <c r="FS41" s="108">
        <f t="shared" si="56"/>
        <v>0</v>
      </c>
      <c r="FT41" s="240"/>
      <c r="FU41" s="240"/>
      <c r="FV41" s="108">
        <f t="shared" si="57"/>
        <v>0</v>
      </c>
      <c r="FW41" s="240"/>
      <c r="FX41" s="240"/>
      <c r="FY41" s="108">
        <f t="shared" si="58"/>
        <v>0</v>
      </c>
      <c r="FZ41" s="240"/>
      <c r="GA41" s="240"/>
      <c r="GB41" s="108">
        <f t="shared" si="59"/>
        <v>0</v>
      </c>
      <c r="GC41" s="240"/>
      <c r="GD41" s="240"/>
      <c r="GE41" s="108">
        <f t="shared" si="60"/>
        <v>0</v>
      </c>
      <c r="GF41" s="240"/>
      <c r="GG41" s="240"/>
      <c r="GH41" s="108">
        <f t="shared" si="61"/>
        <v>0</v>
      </c>
      <c r="GI41" s="240"/>
      <c r="GJ41" s="240"/>
      <c r="GK41" s="108">
        <f t="shared" si="62"/>
        <v>0</v>
      </c>
      <c r="GL41" s="240"/>
      <c r="GM41" s="240"/>
      <c r="GN41" s="108">
        <f t="shared" si="63"/>
        <v>0</v>
      </c>
      <c r="GO41" s="240"/>
      <c r="GP41" s="240"/>
      <c r="GQ41" s="108">
        <f t="shared" si="64"/>
        <v>0</v>
      </c>
      <c r="GR41" s="240"/>
      <c r="GS41" s="240"/>
      <c r="GT41" s="108">
        <f t="shared" si="65"/>
        <v>0</v>
      </c>
      <c r="GU41" s="240"/>
      <c r="GV41" s="240"/>
      <c r="GW41" s="108">
        <f t="shared" si="66"/>
        <v>0</v>
      </c>
      <c r="GX41" s="240"/>
      <c r="GY41" s="240"/>
      <c r="GZ41" s="108">
        <f t="shared" si="67"/>
        <v>0</v>
      </c>
      <c r="HA41" s="240"/>
      <c r="HB41" s="240"/>
      <c r="HC41" s="108">
        <f t="shared" si="68"/>
        <v>0</v>
      </c>
      <c r="HD41" s="240"/>
      <c r="HE41" s="240"/>
      <c r="HF41" s="108">
        <f t="shared" si="69"/>
        <v>0</v>
      </c>
      <c r="HG41" s="240"/>
      <c r="HH41" s="240"/>
      <c r="HI41" s="108">
        <f t="shared" si="70"/>
        <v>0</v>
      </c>
      <c r="HJ41" s="240"/>
      <c r="HK41" s="240"/>
      <c r="HL41" s="108">
        <f t="shared" si="71"/>
        <v>0</v>
      </c>
      <c r="HM41" s="240"/>
      <c r="HN41" s="240"/>
      <c r="HO41" s="108">
        <f t="shared" si="72"/>
        <v>0</v>
      </c>
      <c r="HP41" s="240"/>
      <c r="HQ41" s="240"/>
      <c r="HR41" s="108">
        <f t="shared" si="73"/>
        <v>0</v>
      </c>
      <c r="HS41" s="240"/>
      <c r="HT41" s="240"/>
      <c r="HU41" s="108">
        <f t="shared" si="74"/>
        <v>0</v>
      </c>
      <c r="HV41" s="240"/>
      <c r="HW41" s="240"/>
      <c r="HX41" s="108">
        <f t="shared" si="75"/>
        <v>0</v>
      </c>
      <c r="HY41" s="240"/>
      <c r="HZ41" s="240"/>
      <c r="IA41" s="108">
        <f t="shared" si="76"/>
        <v>0</v>
      </c>
      <c r="IB41" s="240"/>
      <c r="IC41" s="240"/>
      <c r="ID41" s="108">
        <f t="shared" si="77"/>
        <v>0</v>
      </c>
      <c r="IE41" s="240"/>
      <c r="IF41" s="240"/>
      <c r="IG41" s="108">
        <f t="shared" si="78"/>
        <v>0</v>
      </c>
      <c r="IH41" s="240"/>
      <c r="II41" s="240"/>
      <c r="IJ41" s="108">
        <f t="shared" si="79"/>
        <v>0</v>
      </c>
      <c r="IK41" s="240"/>
      <c r="IL41" s="240"/>
      <c r="IM41" s="108">
        <f t="shared" si="80"/>
        <v>0</v>
      </c>
      <c r="IN41" s="240"/>
      <c r="IO41" s="240"/>
      <c r="IP41" s="108">
        <f t="shared" si="81"/>
        <v>0</v>
      </c>
      <c r="IQ41" s="240"/>
      <c r="IR41" s="240"/>
      <c r="IS41" s="108">
        <f t="shared" si="82"/>
        <v>0</v>
      </c>
      <c r="IT41" s="240"/>
      <c r="IU41" s="240"/>
      <c r="IV41" s="108">
        <f t="shared" si="83"/>
        <v>0</v>
      </c>
      <c r="IW41" s="240"/>
      <c r="IX41" s="240"/>
      <c r="IY41" s="108">
        <f t="shared" si="84"/>
        <v>0</v>
      </c>
      <c r="IZ41" s="240"/>
      <c r="JA41" s="240"/>
      <c r="JB41" s="108">
        <f t="shared" si="85"/>
        <v>0</v>
      </c>
      <c r="JC41" s="240"/>
      <c r="JD41" s="240"/>
      <c r="JE41" s="108">
        <f t="shared" si="86"/>
        <v>0</v>
      </c>
      <c r="JF41" s="240"/>
      <c r="JG41" s="240"/>
      <c r="JH41" s="108">
        <f t="shared" si="87"/>
        <v>0</v>
      </c>
      <c r="JI41" s="240"/>
      <c r="JJ41" s="240"/>
      <c r="JK41" s="108">
        <f t="shared" si="88"/>
        <v>0</v>
      </c>
      <c r="JL41" s="240"/>
      <c r="JM41" s="240"/>
      <c r="JN41" s="108">
        <f t="shared" si="89"/>
        <v>0</v>
      </c>
      <c r="JO41" s="240"/>
      <c r="JP41" s="240"/>
      <c r="JQ41" s="108">
        <f t="shared" si="90"/>
        <v>0</v>
      </c>
      <c r="JR41" s="240"/>
      <c r="JS41" s="240"/>
      <c r="JT41" s="108">
        <f t="shared" si="91"/>
        <v>0</v>
      </c>
      <c r="JU41" s="240"/>
      <c r="JV41" s="240"/>
      <c r="JW41" s="108">
        <f t="shared" si="92"/>
        <v>0</v>
      </c>
      <c r="JX41" s="240"/>
      <c r="JY41" s="240"/>
      <c r="JZ41" s="108">
        <f t="shared" si="93"/>
        <v>0</v>
      </c>
      <c r="KA41" s="240"/>
      <c r="KB41" s="240"/>
      <c r="KC41" s="108">
        <f t="shared" si="94"/>
        <v>0</v>
      </c>
      <c r="KD41" s="240"/>
      <c r="KE41" s="240"/>
      <c r="KF41" s="108">
        <f t="shared" si="95"/>
        <v>0</v>
      </c>
      <c r="KG41" s="240"/>
      <c r="KH41" s="240"/>
      <c r="KI41" s="108">
        <f t="shared" si="96"/>
        <v>0</v>
      </c>
      <c r="KJ41" s="240"/>
      <c r="KK41" s="240"/>
      <c r="KL41" s="108">
        <f t="shared" si="97"/>
        <v>0</v>
      </c>
      <c r="KM41" s="240"/>
      <c r="KN41" s="240"/>
      <c r="KO41" s="108">
        <f t="shared" si="98"/>
        <v>0</v>
      </c>
      <c r="KP41" s="240"/>
      <c r="KQ41" s="240"/>
      <c r="KR41" s="108">
        <f t="shared" si="99"/>
        <v>0</v>
      </c>
      <c r="KS41" s="153">
        <f t="shared" si="100"/>
        <v>0</v>
      </c>
    </row>
    <row r="42" spans="1:305" ht="20.100000000000001" customHeight="1" x14ac:dyDescent="0.2">
      <c r="A42" s="246"/>
      <c r="B42" s="111" t="s">
        <v>132</v>
      </c>
      <c r="C42" s="100">
        <v>40</v>
      </c>
      <c r="D42" s="101" t="s">
        <v>199</v>
      </c>
      <c r="E42" s="240"/>
      <c r="F42" s="240"/>
      <c r="G42" s="108">
        <f t="shared" si="0"/>
        <v>0</v>
      </c>
      <c r="H42" s="240"/>
      <c r="I42" s="240"/>
      <c r="J42" s="108">
        <f t="shared" si="1"/>
        <v>0</v>
      </c>
      <c r="K42" s="240"/>
      <c r="L42" s="240"/>
      <c r="M42" s="108">
        <f t="shared" si="2"/>
        <v>0</v>
      </c>
      <c r="N42" s="240"/>
      <c r="O42" s="240"/>
      <c r="P42" s="108">
        <f t="shared" si="3"/>
        <v>0</v>
      </c>
      <c r="Q42" s="240"/>
      <c r="R42" s="240"/>
      <c r="S42" s="108">
        <f t="shared" si="4"/>
        <v>0</v>
      </c>
      <c r="T42" s="240"/>
      <c r="U42" s="240"/>
      <c r="V42" s="108">
        <f t="shared" si="5"/>
        <v>0</v>
      </c>
      <c r="W42" s="240"/>
      <c r="X42" s="240"/>
      <c r="Y42" s="108">
        <f t="shared" si="6"/>
        <v>0</v>
      </c>
      <c r="Z42" s="240"/>
      <c r="AA42" s="240"/>
      <c r="AB42" s="108">
        <f t="shared" si="7"/>
        <v>0</v>
      </c>
      <c r="AC42" s="240"/>
      <c r="AD42" s="240"/>
      <c r="AE42" s="108">
        <f t="shared" si="8"/>
        <v>0</v>
      </c>
      <c r="AF42" s="240"/>
      <c r="AG42" s="240"/>
      <c r="AH42" s="108">
        <f t="shared" si="9"/>
        <v>0</v>
      </c>
      <c r="AI42" s="240"/>
      <c r="AJ42" s="240"/>
      <c r="AK42" s="108">
        <f t="shared" si="10"/>
        <v>0</v>
      </c>
      <c r="AL42" s="240"/>
      <c r="AM42" s="240"/>
      <c r="AN42" s="108">
        <f t="shared" si="11"/>
        <v>0</v>
      </c>
      <c r="AO42" s="240"/>
      <c r="AP42" s="240"/>
      <c r="AQ42" s="108">
        <f t="shared" si="12"/>
        <v>0</v>
      </c>
      <c r="AR42" s="240"/>
      <c r="AS42" s="240"/>
      <c r="AT42" s="108">
        <f t="shared" si="13"/>
        <v>0</v>
      </c>
      <c r="AU42" s="240"/>
      <c r="AV42" s="240"/>
      <c r="AW42" s="108">
        <f t="shared" si="14"/>
        <v>0</v>
      </c>
      <c r="AX42" s="240"/>
      <c r="AY42" s="240"/>
      <c r="AZ42" s="108">
        <f t="shared" si="15"/>
        <v>0</v>
      </c>
      <c r="BA42" s="240"/>
      <c r="BB42" s="240"/>
      <c r="BC42" s="108">
        <f t="shared" si="16"/>
        <v>0</v>
      </c>
      <c r="BD42" s="240"/>
      <c r="BE42" s="240"/>
      <c r="BF42" s="108">
        <f t="shared" si="17"/>
        <v>0</v>
      </c>
      <c r="BG42" s="240"/>
      <c r="BH42" s="240"/>
      <c r="BI42" s="108">
        <f t="shared" si="18"/>
        <v>0</v>
      </c>
      <c r="BJ42" s="240"/>
      <c r="BK42" s="240"/>
      <c r="BL42" s="108">
        <f t="shared" si="19"/>
        <v>0</v>
      </c>
      <c r="BM42" s="240"/>
      <c r="BN42" s="240"/>
      <c r="BO42" s="108">
        <f t="shared" si="20"/>
        <v>0</v>
      </c>
      <c r="BP42" s="240"/>
      <c r="BQ42" s="240"/>
      <c r="BR42" s="108">
        <f t="shared" si="21"/>
        <v>0</v>
      </c>
      <c r="BS42" s="240"/>
      <c r="BT42" s="240"/>
      <c r="BU42" s="108">
        <f t="shared" si="22"/>
        <v>0</v>
      </c>
      <c r="BV42" s="240"/>
      <c r="BW42" s="240"/>
      <c r="BX42" s="108">
        <f t="shared" si="23"/>
        <v>0</v>
      </c>
      <c r="BY42" s="240"/>
      <c r="BZ42" s="240"/>
      <c r="CA42" s="108">
        <f t="shared" si="24"/>
        <v>0</v>
      </c>
      <c r="CB42" s="240"/>
      <c r="CC42" s="240"/>
      <c r="CD42" s="108">
        <f t="shared" si="25"/>
        <v>0</v>
      </c>
      <c r="CE42" s="240"/>
      <c r="CF42" s="240"/>
      <c r="CG42" s="108">
        <f t="shared" si="26"/>
        <v>0</v>
      </c>
      <c r="CH42" s="240"/>
      <c r="CI42" s="240"/>
      <c r="CJ42" s="108">
        <f t="shared" si="27"/>
        <v>0</v>
      </c>
      <c r="CK42" s="240"/>
      <c r="CL42" s="240"/>
      <c r="CM42" s="108">
        <f t="shared" si="28"/>
        <v>0</v>
      </c>
      <c r="CN42" s="240"/>
      <c r="CO42" s="240"/>
      <c r="CP42" s="108">
        <f t="shared" si="29"/>
        <v>0</v>
      </c>
      <c r="CQ42" s="240"/>
      <c r="CR42" s="240"/>
      <c r="CS42" s="108">
        <f t="shared" si="30"/>
        <v>0</v>
      </c>
      <c r="CT42" s="240"/>
      <c r="CU42" s="240"/>
      <c r="CV42" s="108">
        <f t="shared" si="31"/>
        <v>0</v>
      </c>
      <c r="CW42" s="240"/>
      <c r="CX42" s="240"/>
      <c r="CY42" s="108">
        <f t="shared" si="32"/>
        <v>0</v>
      </c>
      <c r="CZ42" s="240"/>
      <c r="DA42" s="240"/>
      <c r="DB42" s="108">
        <f t="shared" si="33"/>
        <v>0</v>
      </c>
      <c r="DC42" s="240"/>
      <c r="DD42" s="240"/>
      <c r="DE42" s="108">
        <f t="shared" si="34"/>
        <v>0</v>
      </c>
      <c r="DF42" s="240"/>
      <c r="DG42" s="240"/>
      <c r="DH42" s="108">
        <f t="shared" si="35"/>
        <v>0</v>
      </c>
      <c r="DI42" s="240"/>
      <c r="DJ42" s="240"/>
      <c r="DK42" s="108">
        <f t="shared" si="36"/>
        <v>0</v>
      </c>
      <c r="DL42" s="240"/>
      <c r="DM42" s="240"/>
      <c r="DN42" s="108">
        <f t="shared" si="37"/>
        <v>0</v>
      </c>
      <c r="DO42" s="240"/>
      <c r="DP42" s="240"/>
      <c r="DQ42" s="108">
        <f t="shared" si="38"/>
        <v>0</v>
      </c>
      <c r="DR42" s="240"/>
      <c r="DS42" s="240"/>
      <c r="DT42" s="108">
        <f t="shared" si="39"/>
        <v>0</v>
      </c>
      <c r="DU42" s="240"/>
      <c r="DV42" s="240"/>
      <c r="DW42" s="108">
        <f t="shared" si="40"/>
        <v>0</v>
      </c>
      <c r="DX42" s="240"/>
      <c r="DY42" s="240"/>
      <c r="DZ42" s="108">
        <f t="shared" si="41"/>
        <v>0</v>
      </c>
      <c r="EA42" s="240"/>
      <c r="EB42" s="240"/>
      <c r="EC42" s="108">
        <f t="shared" si="42"/>
        <v>0</v>
      </c>
      <c r="ED42" s="240"/>
      <c r="EE42" s="240"/>
      <c r="EF42" s="108">
        <f t="shared" si="43"/>
        <v>0</v>
      </c>
      <c r="EG42" s="240"/>
      <c r="EH42" s="240"/>
      <c r="EI42" s="108">
        <f t="shared" si="44"/>
        <v>0</v>
      </c>
      <c r="EJ42" s="240"/>
      <c r="EK42" s="240"/>
      <c r="EL42" s="108">
        <f t="shared" si="45"/>
        <v>0</v>
      </c>
      <c r="EM42" s="240"/>
      <c r="EN42" s="240"/>
      <c r="EO42" s="108">
        <f t="shared" si="46"/>
        <v>0</v>
      </c>
      <c r="EP42" s="240"/>
      <c r="EQ42" s="240"/>
      <c r="ER42" s="108">
        <f t="shared" si="47"/>
        <v>0</v>
      </c>
      <c r="ES42" s="240"/>
      <c r="ET42" s="240"/>
      <c r="EU42" s="108">
        <f t="shared" si="48"/>
        <v>0</v>
      </c>
      <c r="EV42" s="240"/>
      <c r="EW42" s="240"/>
      <c r="EX42" s="108">
        <f t="shared" si="49"/>
        <v>0</v>
      </c>
      <c r="EY42" s="240"/>
      <c r="EZ42" s="240"/>
      <c r="FA42" s="108">
        <f t="shared" si="50"/>
        <v>0</v>
      </c>
      <c r="FB42" s="240"/>
      <c r="FC42" s="240"/>
      <c r="FD42" s="108">
        <f t="shared" si="51"/>
        <v>0</v>
      </c>
      <c r="FE42" s="240"/>
      <c r="FF42" s="240"/>
      <c r="FG42" s="108">
        <f t="shared" si="52"/>
        <v>0</v>
      </c>
      <c r="FH42" s="240"/>
      <c r="FI42" s="240"/>
      <c r="FJ42" s="108">
        <f t="shared" si="53"/>
        <v>0</v>
      </c>
      <c r="FK42" s="240"/>
      <c r="FL42" s="240"/>
      <c r="FM42" s="108">
        <f t="shared" si="54"/>
        <v>0</v>
      </c>
      <c r="FN42" s="240"/>
      <c r="FO42" s="240"/>
      <c r="FP42" s="108">
        <f t="shared" si="55"/>
        <v>0</v>
      </c>
      <c r="FQ42" s="240"/>
      <c r="FR42" s="240"/>
      <c r="FS42" s="108">
        <f t="shared" si="56"/>
        <v>0</v>
      </c>
      <c r="FT42" s="240"/>
      <c r="FU42" s="240"/>
      <c r="FV42" s="108">
        <f t="shared" si="57"/>
        <v>0</v>
      </c>
      <c r="FW42" s="240"/>
      <c r="FX42" s="240"/>
      <c r="FY42" s="108">
        <f t="shared" si="58"/>
        <v>0</v>
      </c>
      <c r="FZ42" s="240"/>
      <c r="GA42" s="240"/>
      <c r="GB42" s="108">
        <f t="shared" si="59"/>
        <v>0</v>
      </c>
      <c r="GC42" s="240"/>
      <c r="GD42" s="240"/>
      <c r="GE42" s="108">
        <f t="shared" si="60"/>
        <v>0</v>
      </c>
      <c r="GF42" s="240"/>
      <c r="GG42" s="240"/>
      <c r="GH42" s="108">
        <f t="shared" si="61"/>
        <v>0</v>
      </c>
      <c r="GI42" s="240"/>
      <c r="GJ42" s="240"/>
      <c r="GK42" s="108">
        <f t="shared" si="62"/>
        <v>0</v>
      </c>
      <c r="GL42" s="240"/>
      <c r="GM42" s="240"/>
      <c r="GN42" s="108">
        <f t="shared" si="63"/>
        <v>0</v>
      </c>
      <c r="GO42" s="240"/>
      <c r="GP42" s="240"/>
      <c r="GQ42" s="108">
        <f t="shared" si="64"/>
        <v>0</v>
      </c>
      <c r="GR42" s="240"/>
      <c r="GS42" s="240"/>
      <c r="GT42" s="108">
        <f t="shared" si="65"/>
        <v>0</v>
      </c>
      <c r="GU42" s="240"/>
      <c r="GV42" s="240"/>
      <c r="GW42" s="108">
        <f t="shared" si="66"/>
        <v>0</v>
      </c>
      <c r="GX42" s="240"/>
      <c r="GY42" s="240"/>
      <c r="GZ42" s="108">
        <f t="shared" si="67"/>
        <v>0</v>
      </c>
      <c r="HA42" s="240"/>
      <c r="HB42" s="240"/>
      <c r="HC42" s="108">
        <f t="shared" si="68"/>
        <v>0</v>
      </c>
      <c r="HD42" s="240"/>
      <c r="HE42" s="240"/>
      <c r="HF42" s="108">
        <f t="shared" si="69"/>
        <v>0</v>
      </c>
      <c r="HG42" s="240"/>
      <c r="HH42" s="240"/>
      <c r="HI42" s="108">
        <f t="shared" si="70"/>
        <v>0</v>
      </c>
      <c r="HJ42" s="240"/>
      <c r="HK42" s="240"/>
      <c r="HL42" s="108">
        <f t="shared" si="71"/>
        <v>0</v>
      </c>
      <c r="HM42" s="240"/>
      <c r="HN42" s="240"/>
      <c r="HO42" s="108">
        <f t="shared" si="72"/>
        <v>0</v>
      </c>
      <c r="HP42" s="240"/>
      <c r="HQ42" s="240"/>
      <c r="HR42" s="108">
        <f t="shared" si="73"/>
        <v>0</v>
      </c>
      <c r="HS42" s="240"/>
      <c r="HT42" s="240"/>
      <c r="HU42" s="108">
        <f t="shared" si="74"/>
        <v>0</v>
      </c>
      <c r="HV42" s="240"/>
      <c r="HW42" s="240"/>
      <c r="HX42" s="108">
        <f t="shared" si="75"/>
        <v>0</v>
      </c>
      <c r="HY42" s="240"/>
      <c r="HZ42" s="240"/>
      <c r="IA42" s="108">
        <f t="shared" si="76"/>
        <v>0</v>
      </c>
      <c r="IB42" s="240"/>
      <c r="IC42" s="240"/>
      <c r="ID42" s="108">
        <f t="shared" si="77"/>
        <v>0</v>
      </c>
      <c r="IE42" s="240"/>
      <c r="IF42" s="240"/>
      <c r="IG42" s="108">
        <f t="shared" si="78"/>
        <v>0</v>
      </c>
      <c r="IH42" s="240"/>
      <c r="II42" s="240"/>
      <c r="IJ42" s="108">
        <f t="shared" si="79"/>
        <v>0</v>
      </c>
      <c r="IK42" s="240"/>
      <c r="IL42" s="240"/>
      <c r="IM42" s="108">
        <f t="shared" si="80"/>
        <v>0</v>
      </c>
      <c r="IN42" s="240"/>
      <c r="IO42" s="240"/>
      <c r="IP42" s="108">
        <f t="shared" si="81"/>
        <v>0</v>
      </c>
      <c r="IQ42" s="240"/>
      <c r="IR42" s="240"/>
      <c r="IS42" s="108">
        <f t="shared" si="82"/>
        <v>0</v>
      </c>
      <c r="IT42" s="240"/>
      <c r="IU42" s="240"/>
      <c r="IV42" s="108">
        <f t="shared" si="83"/>
        <v>0</v>
      </c>
      <c r="IW42" s="240"/>
      <c r="IX42" s="240"/>
      <c r="IY42" s="108">
        <f t="shared" si="84"/>
        <v>0</v>
      </c>
      <c r="IZ42" s="240"/>
      <c r="JA42" s="240"/>
      <c r="JB42" s="108">
        <f t="shared" si="85"/>
        <v>0</v>
      </c>
      <c r="JC42" s="240"/>
      <c r="JD42" s="240"/>
      <c r="JE42" s="108">
        <f t="shared" si="86"/>
        <v>0</v>
      </c>
      <c r="JF42" s="240"/>
      <c r="JG42" s="240"/>
      <c r="JH42" s="108">
        <f t="shared" si="87"/>
        <v>0</v>
      </c>
      <c r="JI42" s="240"/>
      <c r="JJ42" s="240"/>
      <c r="JK42" s="108">
        <f t="shared" si="88"/>
        <v>0</v>
      </c>
      <c r="JL42" s="240"/>
      <c r="JM42" s="240"/>
      <c r="JN42" s="108">
        <f t="shared" si="89"/>
        <v>0</v>
      </c>
      <c r="JO42" s="240"/>
      <c r="JP42" s="240"/>
      <c r="JQ42" s="108">
        <f t="shared" si="90"/>
        <v>0</v>
      </c>
      <c r="JR42" s="240"/>
      <c r="JS42" s="240"/>
      <c r="JT42" s="108">
        <f t="shared" si="91"/>
        <v>0</v>
      </c>
      <c r="JU42" s="240"/>
      <c r="JV42" s="240"/>
      <c r="JW42" s="108">
        <f t="shared" si="92"/>
        <v>0</v>
      </c>
      <c r="JX42" s="240"/>
      <c r="JY42" s="240"/>
      <c r="JZ42" s="108">
        <f t="shared" si="93"/>
        <v>0</v>
      </c>
      <c r="KA42" s="240"/>
      <c r="KB42" s="240"/>
      <c r="KC42" s="108">
        <f t="shared" si="94"/>
        <v>0</v>
      </c>
      <c r="KD42" s="240"/>
      <c r="KE42" s="240"/>
      <c r="KF42" s="108">
        <f t="shared" si="95"/>
        <v>0</v>
      </c>
      <c r="KG42" s="240"/>
      <c r="KH42" s="240"/>
      <c r="KI42" s="108">
        <f t="shared" si="96"/>
        <v>0</v>
      </c>
      <c r="KJ42" s="240"/>
      <c r="KK42" s="240"/>
      <c r="KL42" s="108">
        <f t="shared" si="97"/>
        <v>0</v>
      </c>
      <c r="KM42" s="240"/>
      <c r="KN42" s="240"/>
      <c r="KO42" s="108">
        <f t="shared" si="98"/>
        <v>0</v>
      </c>
      <c r="KP42" s="240"/>
      <c r="KQ42" s="240"/>
      <c r="KR42" s="108">
        <f t="shared" si="99"/>
        <v>0</v>
      </c>
      <c r="KS42" s="153">
        <f t="shared" si="100"/>
        <v>0</v>
      </c>
    </row>
    <row r="43" spans="1:305" ht="20.100000000000001" customHeight="1" x14ac:dyDescent="0.2">
      <c r="A43" s="247" t="s">
        <v>84</v>
      </c>
      <c r="B43" s="111" t="s">
        <v>133</v>
      </c>
      <c r="C43" s="100">
        <v>40</v>
      </c>
      <c r="D43" s="101" t="s">
        <v>200</v>
      </c>
      <c r="E43" s="240"/>
      <c r="F43" s="240"/>
      <c r="G43" s="108">
        <f t="shared" si="0"/>
        <v>0</v>
      </c>
      <c r="H43" s="240"/>
      <c r="I43" s="240"/>
      <c r="J43" s="108">
        <f t="shared" si="1"/>
        <v>0</v>
      </c>
      <c r="K43" s="240"/>
      <c r="L43" s="240"/>
      <c r="M43" s="108">
        <f t="shared" si="2"/>
        <v>0</v>
      </c>
      <c r="N43" s="240"/>
      <c r="O43" s="240"/>
      <c r="P43" s="108">
        <f t="shared" si="3"/>
        <v>0</v>
      </c>
      <c r="Q43" s="240"/>
      <c r="R43" s="240"/>
      <c r="S43" s="108">
        <f t="shared" si="4"/>
        <v>0</v>
      </c>
      <c r="T43" s="240"/>
      <c r="U43" s="240"/>
      <c r="V43" s="108">
        <f t="shared" si="5"/>
        <v>0</v>
      </c>
      <c r="W43" s="240"/>
      <c r="X43" s="240"/>
      <c r="Y43" s="108">
        <f t="shared" si="6"/>
        <v>0</v>
      </c>
      <c r="Z43" s="240"/>
      <c r="AA43" s="240"/>
      <c r="AB43" s="108">
        <f t="shared" si="7"/>
        <v>0</v>
      </c>
      <c r="AC43" s="240"/>
      <c r="AD43" s="240"/>
      <c r="AE43" s="108">
        <f t="shared" si="8"/>
        <v>0</v>
      </c>
      <c r="AF43" s="240"/>
      <c r="AG43" s="240"/>
      <c r="AH43" s="108">
        <f t="shared" si="9"/>
        <v>0</v>
      </c>
      <c r="AI43" s="240"/>
      <c r="AJ43" s="240"/>
      <c r="AK43" s="108">
        <f t="shared" si="10"/>
        <v>0</v>
      </c>
      <c r="AL43" s="240"/>
      <c r="AM43" s="240"/>
      <c r="AN43" s="108">
        <f t="shared" si="11"/>
        <v>0</v>
      </c>
      <c r="AO43" s="240"/>
      <c r="AP43" s="240"/>
      <c r="AQ43" s="108">
        <f t="shared" si="12"/>
        <v>0</v>
      </c>
      <c r="AR43" s="240"/>
      <c r="AS43" s="240"/>
      <c r="AT43" s="108">
        <f t="shared" si="13"/>
        <v>0</v>
      </c>
      <c r="AU43" s="240"/>
      <c r="AV43" s="240"/>
      <c r="AW43" s="108">
        <f t="shared" si="14"/>
        <v>0</v>
      </c>
      <c r="AX43" s="240"/>
      <c r="AY43" s="240"/>
      <c r="AZ43" s="108">
        <f t="shared" si="15"/>
        <v>0</v>
      </c>
      <c r="BA43" s="240"/>
      <c r="BB43" s="240"/>
      <c r="BC43" s="108">
        <f t="shared" si="16"/>
        <v>0</v>
      </c>
      <c r="BD43" s="240"/>
      <c r="BE43" s="240"/>
      <c r="BF43" s="108">
        <f t="shared" si="17"/>
        <v>0</v>
      </c>
      <c r="BG43" s="240"/>
      <c r="BH43" s="240"/>
      <c r="BI43" s="108">
        <f t="shared" si="18"/>
        <v>0</v>
      </c>
      <c r="BJ43" s="240"/>
      <c r="BK43" s="240"/>
      <c r="BL43" s="108">
        <f t="shared" si="19"/>
        <v>0</v>
      </c>
      <c r="BM43" s="240"/>
      <c r="BN43" s="240"/>
      <c r="BO43" s="108">
        <f t="shared" si="20"/>
        <v>0</v>
      </c>
      <c r="BP43" s="240"/>
      <c r="BQ43" s="240"/>
      <c r="BR43" s="108">
        <f t="shared" si="21"/>
        <v>0</v>
      </c>
      <c r="BS43" s="240"/>
      <c r="BT43" s="240"/>
      <c r="BU43" s="108">
        <f t="shared" si="22"/>
        <v>0</v>
      </c>
      <c r="BV43" s="240"/>
      <c r="BW43" s="240"/>
      <c r="BX43" s="108">
        <f t="shared" si="23"/>
        <v>0</v>
      </c>
      <c r="BY43" s="240"/>
      <c r="BZ43" s="240"/>
      <c r="CA43" s="108">
        <f t="shared" si="24"/>
        <v>0</v>
      </c>
      <c r="CB43" s="240"/>
      <c r="CC43" s="240"/>
      <c r="CD43" s="108">
        <f t="shared" si="25"/>
        <v>0</v>
      </c>
      <c r="CE43" s="240"/>
      <c r="CF43" s="240"/>
      <c r="CG43" s="108">
        <f t="shared" si="26"/>
        <v>0</v>
      </c>
      <c r="CH43" s="240"/>
      <c r="CI43" s="240"/>
      <c r="CJ43" s="108">
        <f t="shared" si="27"/>
        <v>0</v>
      </c>
      <c r="CK43" s="240"/>
      <c r="CL43" s="240"/>
      <c r="CM43" s="108">
        <f t="shared" si="28"/>
        <v>0</v>
      </c>
      <c r="CN43" s="240"/>
      <c r="CO43" s="240"/>
      <c r="CP43" s="108">
        <f t="shared" si="29"/>
        <v>0</v>
      </c>
      <c r="CQ43" s="240"/>
      <c r="CR43" s="240"/>
      <c r="CS43" s="108">
        <f t="shared" si="30"/>
        <v>0</v>
      </c>
      <c r="CT43" s="240"/>
      <c r="CU43" s="240"/>
      <c r="CV43" s="108">
        <f t="shared" si="31"/>
        <v>0</v>
      </c>
      <c r="CW43" s="240"/>
      <c r="CX43" s="240"/>
      <c r="CY43" s="108">
        <f t="shared" si="32"/>
        <v>0</v>
      </c>
      <c r="CZ43" s="240"/>
      <c r="DA43" s="240"/>
      <c r="DB43" s="108">
        <f t="shared" si="33"/>
        <v>0</v>
      </c>
      <c r="DC43" s="240"/>
      <c r="DD43" s="240"/>
      <c r="DE43" s="108">
        <f t="shared" si="34"/>
        <v>0</v>
      </c>
      <c r="DF43" s="240"/>
      <c r="DG43" s="240"/>
      <c r="DH43" s="108">
        <f t="shared" si="35"/>
        <v>0</v>
      </c>
      <c r="DI43" s="240"/>
      <c r="DJ43" s="240"/>
      <c r="DK43" s="108">
        <f t="shared" si="36"/>
        <v>0</v>
      </c>
      <c r="DL43" s="240"/>
      <c r="DM43" s="240"/>
      <c r="DN43" s="108">
        <f t="shared" si="37"/>
        <v>0</v>
      </c>
      <c r="DO43" s="240"/>
      <c r="DP43" s="240"/>
      <c r="DQ43" s="108">
        <f t="shared" si="38"/>
        <v>0</v>
      </c>
      <c r="DR43" s="240"/>
      <c r="DS43" s="240"/>
      <c r="DT43" s="108">
        <f t="shared" si="39"/>
        <v>0</v>
      </c>
      <c r="DU43" s="240"/>
      <c r="DV43" s="240"/>
      <c r="DW43" s="108">
        <f t="shared" si="40"/>
        <v>0</v>
      </c>
      <c r="DX43" s="240"/>
      <c r="DY43" s="240"/>
      <c r="DZ43" s="108">
        <f t="shared" si="41"/>
        <v>0</v>
      </c>
      <c r="EA43" s="240"/>
      <c r="EB43" s="240"/>
      <c r="EC43" s="108">
        <f t="shared" si="42"/>
        <v>0</v>
      </c>
      <c r="ED43" s="240"/>
      <c r="EE43" s="240"/>
      <c r="EF43" s="108">
        <f t="shared" si="43"/>
        <v>0</v>
      </c>
      <c r="EG43" s="240"/>
      <c r="EH43" s="240"/>
      <c r="EI43" s="108">
        <f t="shared" si="44"/>
        <v>0</v>
      </c>
      <c r="EJ43" s="240"/>
      <c r="EK43" s="240"/>
      <c r="EL43" s="108">
        <f t="shared" si="45"/>
        <v>0</v>
      </c>
      <c r="EM43" s="240"/>
      <c r="EN43" s="240"/>
      <c r="EO43" s="108">
        <f t="shared" si="46"/>
        <v>0</v>
      </c>
      <c r="EP43" s="240"/>
      <c r="EQ43" s="240"/>
      <c r="ER43" s="108">
        <f t="shared" si="47"/>
        <v>0</v>
      </c>
      <c r="ES43" s="240"/>
      <c r="ET43" s="240"/>
      <c r="EU43" s="108">
        <f t="shared" si="48"/>
        <v>0</v>
      </c>
      <c r="EV43" s="240"/>
      <c r="EW43" s="240"/>
      <c r="EX43" s="108">
        <f t="shared" si="49"/>
        <v>0</v>
      </c>
      <c r="EY43" s="240"/>
      <c r="EZ43" s="240"/>
      <c r="FA43" s="108">
        <f t="shared" si="50"/>
        <v>0</v>
      </c>
      <c r="FB43" s="240"/>
      <c r="FC43" s="240"/>
      <c r="FD43" s="108">
        <f t="shared" si="51"/>
        <v>0</v>
      </c>
      <c r="FE43" s="240"/>
      <c r="FF43" s="240"/>
      <c r="FG43" s="108">
        <f t="shared" si="52"/>
        <v>0</v>
      </c>
      <c r="FH43" s="240"/>
      <c r="FI43" s="240"/>
      <c r="FJ43" s="108">
        <f t="shared" si="53"/>
        <v>0</v>
      </c>
      <c r="FK43" s="240"/>
      <c r="FL43" s="240"/>
      <c r="FM43" s="108">
        <f t="shared" si="54"/>
        <v>0</v>
      </c>
      <c r="FN43" s="240"/>
      <c r="FO43" s="240"/>
      <c r="FP43" s="108">
        <f t="shared" si="55"/>
        <v>0</v>
      </c>
      <c r="FQ43" s="240"/>
      <c r="FR43" s="240"/>
      <c r="FS43" s="108">
        <f t="shared" si="56"/>
        <v>0</v>
      </c>
      <c r="FT43" s="240"/>
      <c r="FU43" s="240"/>
      <c r="FV43" s="108">
        <f t="shared" si="57"/>
        <v>0</v>
      </c>
      <c r="FW43" s="240"/>
      <c r="FX43" s="240"/>
      <c r="FY43" s="108">
        <f t="shared" si="58"/>
        <v>0</v>
      </c>
      <c r="FZ43" s="240"/>
      <c r="GA43" s="240"/>
      <c r="GB43" s="108">
        <f t="shared" si="59"/>
        <v>0</v>
      </c>
      <c r="GC43" s="240"/>
      <c r="GD43" s="240"/>
      <c r="GE43" s="108">
        <f t="shared" si="60"/>
        <v>0</v>
      </c>
      <c r="GF43" s="240"/>
      <c r="GG43" s="240"/>
      <c r="GH43" s="108">
        <f t="shared" si="61"/>
        <v>0</v>
      </c>
      <c r="GI43" s="240"/>
      <c r="GJ43" s="240"/>
      <c r="GK43" s="108">
        <f t="shared" si="62"/>
        <v>0</v>
      </c>
      <c r="GL43" s="240"/>
      <c r="GM43" s="240"/>
      <c r="GN43" s="108">
        <f t="shared" si="63"/>
        <v>0</v>
      </c>
      <c r="GO43" s="240"/>
      <c r="GP43" s="240"/>
      <c r="GQ43" s="108">
        <f t="shared" si="64"/>
        <v>0</v>
      </c>
      <c r="GR43" s="240"/>
      <c r="GS43" s="240"/>
      <c r="GT43" s="108">
        <f t="shared" si="65"/>
        <v>0</v>
      </c>
      <c r="GU43" s="240"/>
      <c r="GV43" s="240"/>
      <c r="GW43" s="108">
        <f t="shared" si="66"/>
        <v>0</v>
      </c>
      <c r="GX43" s="240"/>
      <c r="GY43" s="240"/>
      <c r="GZ43" s="108">
        <f t="shared" si="67"/>
        <v>0</v>
      </c>
      <c r="HA43" s="240"/>
      <c r="HB43" s="240"/>
      <c r="HC43" s="108">
        <f t="shared" si="68"/>
        <v>0</v>
      </c>
      <c r="HD43" s="240"/>
      <c r="HE43" s="240"/>
      <c r="HF43" s="108">
        <f t="shared" si="69"/>
        <v>0</v>
      </c>
      <c r="HG43" s="240"/>
      <c r="HH43" s="240"/>
      <c r="HI43" s="108">
        <f t="shared" si="70"/>
        <v>0</v>
      </c>
      <c r="HJ43" s="240"/>
      <c r="HK43" s="240"/>
      <c r="HL43" s="108">
        <f t="shared" si="71"/>
        <v>0</v>
      </c>
      <c r="HM43" s="240"/>
      <c r="HN43" s="240"/>
      <c r="HO43" s="108">
        <f t="shared" si="72"/>
        <v>0</v>
      </c>
      <c r="HP43" s="240"/>
      <c r="HQ43" s="240"/>
      <c r="HR43" s="108">
        <f t="shared" si="73"/>
        <v>0</v>
      </c>
      <c r="HS43" s="240"/>
      <c r="HT43" s="240"/>
      <c r="HU43" s="108">
        <f t="shared" si="74"/>
        <v>0</v>
      </c>
      <c r="HV43" s="240"/>
      <c r="HW43" s="240"/>
      <c r="HX43" s="108">
        <f t="shared" si="75"/>
        <v>0</v>
      </c>
      <c r="HY43" s="240"/>
      <c r="HZ43" s="240"/>
      <c r="IA43" s="108">
        <f t="shared" si="76"/>
        <v>0</v>
      </c>
      <c r="IB43" s="240"/>
      <c r="IC43" s="240"/>
      <c r="ID43" s="108">
        <f t="shared" si="77"/>
        <v>0</v>
      </c>
      <c r="IE43" s="240"/>
      <c r="IF43" s="240"/>
      <c r="IG43" s="108">
        <f t="shared" si="78"/>
        <v>0</v>
      </c>
      <c r="IH43" s="240"/>
      <c r="II43" s="240"/>
      <c r="IJ43" s="108">
        <f t="shared" si="79"/>
        <v>0</v>
      </c>
      <c r="IK43" s="240"/>
      <c r="IL43" s="240"/>
      <c r="IM43" s="108">
        <f t="shared" si="80"/>
        <v>0</v>
      </c>
      <c r="IN43" s="240"/>
      <c r="IO43" s="240"/>
      <c r="IP43" s="108">
        <f t="shared" si="81"/>
        <v>0</v>
      </c>
      <c r="IQ43" s="240"/>
      <c r="IR43" s="240"/>
      <c r="IS43" s="108">
        <f t="shared" si="82"/>
        <v>0</v>
      </c>
      <c r="IT43" s="240"/>
      <c r="IU43" s="240"/>
      <c r="IV43" s="108">
        <f t="shared" si="83"/>
        <v>0</v>
      </c>
      <c r="IW43" s="240"/>
      <c r="IX43" s="240"/>
      <c r="IY43" s="108">
        <f t="shared" si="84"/>
        <v>0</v>
      </c>
      <c r="IZ43" s="240"/>
      <c r="JA43" s="240"/>
      <c r="JB43" s="108">
        <f t="shared" si="85"/>
        <v>0</v>
      </c>
      <c r="JC43" s="240"/>
      <c r="JD43" s="240"/>
      <c r="JE43" s="108">
        <f t="shared" si="86"/>
        <v>0</v>
      </c>
      <c r="JF43" s="240"/>
      <c r="JG43" s="240"/>
      <c r="JH43" s="108">
        <f t="shared" si="87"/>
        <v>0</v>
      </c>
      <c r="JI43" s="240"/>
      <c r="JJ43" s="240"/>
      <c r="JK43" s="108">
        <f t="shared" si="88"/>
        <v>0</v>
      </c>
      <c r="JL43" s="240"/>
      <c r="JM43" s="240"/>
      <c r="JN43" s="108">
        <f t="shared" si="89"/>
        <v>0</v>
      </c>
      <c r="JO43" s="240"/>
      <c r="JP43" s="240"/>
      <c r="JQ43" s="108">
        <f t="shared" si="90"/>
        <v>0</v>
      </c>
      <c r="JR43" s="240"/>
      <c r="JS43" s="240"/>
      <c r="JT43" s="108">
        <f t="shared" si="91"/>
        <v>0</v>
      </c>
      <c r="JU43" s="240"/>
      <c r="JV43" s="240"/>
      <c r="JW43" s="108">
        <f t="shared" si="92"/>
        <v>0</v>
      </c>
      <c r="JX43" s="240"/>
      <c r="JY43" s="240"/>
      <c r="JZ43" s="108">
        <f t="shared" si="93"/>
        <v>0</v>
      </c>
      <c r="KA43" s="240"/>
      <c r="KB43" s="240"/>
      <c r="KC43" s="108">
        <f t="shared" si="94"/>
        <v>0</v>
      </c>
      <c r="KD43" s="240"/>
      <c r="KE43" s="240"/>
      <c r="KF43" s="108">
        <f t="shared" si="95"/>
        <v>0</v>
      </c>
      <c r="KG43" s="240"/>
      <c r="KH43" s="240"/>
      <c r="KI43" s="108">
        <f t="shared" si="96"/>
        <v>0</v>
      </c>
      <c r="KJ43" s="240"/>
      <c r="KK43" s="240"/>
      <c r="KL43" s="108">
        <f t="shared" si="97"/>
        <v>0</v>
      </c>
      <c r="KM43" s="240"/>
      <c r="KN43" s="240"/>
      <c r="KO43" s="108">
        <f t="shared" si="98"/>
        <v>0</v>
      </c>
      <c r="KP43" s="240"/>
      <c r="KQ43" s="240"/>
      <c r="KR43" s="108">
        <f t="shared" si="99"/>
        <v>0</v>
      </c>
      <c r="KS43" s="153">
        <f t="shared" si="100"/>
        <v>0</v>
      </c>
    </row>
    <row r="44" spans="1:305" ht="20.100000000000001" customHeight="1" x14ac:dyDescent="0.2">
      <c r="A44" s="247"/>
      <c r="B44" s="111" t="s">
        <v>81</v>
      </c>
      <c r="C44" s="100">
        <v>30</v>
      </c>
      <c r="D44" s="101" t="s">
        <v>201</v>
      </c>
      <c r="E44" s="240"/>
      <c r="F44" s="240"/>
      <c r="G44" s="108">
        <f t="shared" si="0"/>
        <v>0</v>
      </c>
      <c r="H44" s="240"/>
      <c r="I44" s="240"/>
      <c r="J44" s="108">
        <f t="shared" si="1"/>
        <v>0</v>
      </c>
      <c r="K44" s="240"/>
      <c r="L44" s="240"/>
      <c r="M44" s="108">
        <f t="shared" si="2"/>
        <v>0</v>
      </c>
      <c r="N44" s="240"/>
      <c r="O44" s="240"/>
      <c r="P44" s="108">
        <f t="shared" si="3"/>
        <v>0</v>
      </c>
      <c r="Q44" s="240"/>
      <c r="R44" s="240"/>
      <c r="S44" s="108">
        <f t="shared" si="4"/>
        <v>0</v>
      </c>
      <c r="T44" s="240"/>
      <c r="U44" s="240"/>
      <c r="V44" s="108">
        <f t="shared" si="5"/>
        <v>0</v>
      </c>
      <c r="W44" s="240"/>
      <c r="X44" s="240"/>
      <c r="Y44" s="108">
        <f t="shared" si="6"/>
        <v>0</v>
      </c>
      <c r="Z44" s="240"/>
      <c r="AA44" s="240"/>
      <c r="AB44" s="108">
        <f t="shared" si="7"/>
        <v>0</v>
      </c>
      <c r="AC44" s="240"/>
      <c r="AD44" s="240"/>
      <c r="AE44" s="108">
        <f t="shared" si="8"/>
        <v>0</v>
      </c>
      <c r="AF44" s="240"/>
      <c r="AG44" s="240"/>
      <c r="AH44" s="108">
        <f t="shared" si="9"/>
        <v>0</v>
      </c>
      <c r="AI44" s="240"/>
      <c r="AJ44" s="240"/>
      <c r="AK44" s="108">
        <f t="shared" si="10"/>
        <v>0</v>
      </c>
      <c r="AL44" s="240"/>
      <c r="AM44" s="240"/>
      <c r="AN44" s="108">
        <f t="shared" si="11"/>
        <v>0</v>
      </c>
      <c r="AO44" s="240"/>
      <c r="AP44" s="240"/>
      <c r="AQ44" s="108">
        <f t="shared" si="12"/>
        <v>0</v>
      </c>
      <c r="AR44" s="240"/>
      <c r="AS44" s="240"/>
      <c r="AT44" s="108">
        <f t="shared" si="13"/>
        <v>0</v>
      </c>
      <c r="AU44" s="240"/>
      <c r="AV44" s="240"/>
      <c r="AW44" s="108">
        <f t="shared" si="14"/>
        <v>0</v>
      </c>
      <c r="AX44" s="240"/>
      <c r="AY44" s="240"/>
      <c r="AZ44" s="108">
        <f t="shared" si="15"/>
        <v>0</v>
      </c>
      <c r="BA44" s="240"/>
      <c r="BB44" s="240"/>
      <c r="BC44" s="108">
        <f t="shared" si="16"/>
        <v>0</v>
      </c>
      <c r="BD44" s="240"/>
      <c r="BE44" s="240"/>
      <c r="BF44" s="108">
        <f t="shared" si="17"/>
        <v>0</v>
      </c>
      <c r="BG44" s="240"/>
      <c r="BH44" s="240"/>
      <c r="BI44" s="108">
        <f t="shared" si="18"/>
        <v>0</v>
      </c>
      <c r="BJ44" s="240"/>
      <c r="BK44" s="240"/>
      <c r="BL44" s="108">
        <f t="shared" si="19"/>
        <v>0</v>
      </c>
      <c r="BM44" s="240"/>
      <c r="BN44" s="240"/>
      <c r="BO44" s="108">
        <f t="shared" si="20"/>
        <v>0</v>
      </c>
      <c r="BP44" s="240"/>
      <c r="BQ44" s="240"/>
      <c r="BR44" s="108">
        <f t="shared" si="21"/>
        <v>0</v>
      </c>
      <c r="BS44" s="240"/>
      <c r="BT44" s="240"/>
      <c r="BU44" s="108">
        <f t="shared" si="22"/>
        <v>0</v>
      </c>
      <c r="BV44" s="240"/>
      <c r="BW44" s="240"/>
      <c r="BX44" s="108">
        <f t="shared" si="23"/>
        <v>0</v>
      </c>
      <c r="BY44" s="240"/>
      <c r="BZ44" s="240"/>
      <c r="CA44" s="108">
        <f t="shared" si="24"/>
        <v>0</v>
      </c>
      <c r="CB44" s="240"/>
      <c r="CC44" s="240"/>
      <c r="CD44" s="108">
        <f t="shared" si="25"/>
        <v>0</v>
      </c>
      <c r="CE44" s="240"/>
      <c r="CF44" s="240"/>
      <c r="CG44" s="108">
        <f t="shared" si="26"/>
        <v>0</v>
      </c>
      <c r="CH44" s="240"/>
      <c r="CI44" s="240"/>
      <c r="CJ44" s="108">
        <f t="shared" si="27"/>
        <v>0</v>
      </c>
      <c r="CK44" s="240"/>
      <c r="CL44" s="240"/>
      <c r="CM44" s="108">
        <f t="shared" si="28"/>
        <v>0</v>
      </c>
      <c r="CN44" s="240"/>
      <c r="CO44" s="240"/>
      <c r="CP44" s="108">
        <f t="shared" si="29"/>
        <v>0</v>
      </c>
      <c r="CQ44" s="240"/>
      <c r="CR44" s="240"/>
      <c r="CS44" s="108">
        <f t="shared" si="30"/>
        <v>0</v>
      </c>
      <c r="CT44" s="240"/>
      <c r="CU44" s="240"/>
      <c r="CV44" s="108">
        <f t="shared" si="31"/>
        <v>0</v>
      </c>
      <c r="CW44" s="240"/>
      <c r="CX44" s="240"/>
      <c r="CY44" s="108">
        <f t="shared" si="32"/>
        <v>0</v>
      </c>
      <c r="CZ44" s="240"/>
      <c r="DA44" s="240"/>
      <c r="DB44" s="108">
        <f t="shared" si="33"/>
        <v>0</v>
      </c>
      <c r="DC44" s="240"/>
      <c r="DD44" s="240"/>
      <c r="DE44" s="108">
        <f t="shared" si="34"/>
        <v>0</v>
      </c>
      <c r="DF44" s="240"/>
      <c r="DG44" s="240"/>
      <c r="DH44" s="108">
        <f t="shared" si="35"/>
        <v>0</v>
      </c>
      <c r="DI44" s="240"/>
      <c r="DJ44" s="240"/>
      <c r="DK44" s="108">
        <f t="shared" si="36"/>
        <v>0</v>
      </c>
      <c r="DL44" s="240"/>
      <c r="DM44" s="240"/>
      <c r="DN44" s="108">
        <f t="shared" si="37"/>
        <v>0</v>
      </c>
      <c r="DO44" s="240"/>
      <c r="DP44" s="240"/>
      <c r="DQ44" s="108">
        <f t="shared" si="38"/>
        <v>0</v>
      </c>
      <c r="DR44" s="240"/>
      <c r="DS44" s="240"/>
      <c r="DT44" s="108">
        <f t="shared" si="39"/>
        <v>0</v>
      </c>
      <c r="DU44" s="240"/>
      <c r="DV44" s="240"/>
      <c r="DW44" s="108">
        <f t="shared" si="40"/>
        <v>0</v>
      </c>
      <c r="DX44" s="240"/>
      <c r="DY44" s="240"/>
      <c r="DZ44" s="108">
        <f t="shared" si="41"/>
        <v>0</v>
      </c>
      <c r="EA44" s="240"/>
      <c r="EB44" s="240"/>
      <c r="EC44" s="108">
        <f t="shared" si="42"/>
        <v>0</v>
      </c>
      <c r="ED44" s="240"/>
      <c r="EE44" s="240"/>
      <c r="EF44" s="108">
        <f t="shared" si="43"/>
        <v>0</v>
      </c>
      <c r="EG44" s="240"/>
      <c r="EH44" s="240"/>
      <c r="EI44" s="108">
        <f t="shared" si="44"/>
        <v>0</v>
      </c>
      <c r="EJ44" s="240"/>
      <c r="EK44" s="240"/>
      <c r="EL44" s="108">
        <f t="shared" si="45"/>
        <v>0</v>
      </c>
      <c r="EM44" s="240"/>
      <c r="EN44" s="240"/>
      <c r="EO44" s="108">
        <f t="shared" si="46"/>
        <v>0</v>
      </c>
      <c r="EP44" s="240"/>
      <c r="EQ44" s="240"/>
      <c r="ER44" s="108">
        <f t="shared" si="47"/>
        <v>0</v>
      </c>
      <c r="ES44" s="240"/>
      <c r="ET44" s="240"/>
      <c r="EU44" s="108">
        <f t="shared" si="48"/>
        <v>0</v>
      </c>
      <c r="EV44" s="240"/>
      <c r="EW44" s="240"/>
      <c r="EX44" s="108">
        <f t="shared" si="49"/>
        <v>0</v>
      </c>
      <c r="EY44" s="240"/>
      <c r="EZ44" s="240"/>
      <c r="FA44" s="108">
        <f t="shared" si="50"/>
        <v>0</v>
      </c>
      <c r="FB44" s="240"/>
      <c r="FC44" s="240"/>
      <c r="FD44" s="108">
        <f t="shared" si="51"/>
        <v>0</v>
      </c>
      <c r="FE44" s="240"/>
      <c r="FF44" s="240"/>
      <c r="FG44" s="108">
        <f t="shared" si="52"/>
        <v>0</v>
      </c>
      <c r="FH44" s="240"/>
      <c r="FI44" s="240"/>
      <c r="FJ44" s="108">
        <f t="shared" si="53"/>
        <v>0</v>
      </c>
      <c r="FK44" s="240"/>
      <c r="FL44" s="240"/>
      <c r="FM44" s="108">
        <f t="shared" si="54"/>
        <v>0</v>
      </c>
      <c r="FN44" s="240"/>
      <c r="FO44" s="240"/>
      <c r="FP44" s="108">
        <f t="shared" si="55"/>
        <v>0</v>
      </c>
      <c r="FQ44" s="240"/>
      <c r="FR44" s="240"/>
      <c r="FS44" s="108">
        <f t="shared" si="56"/>
        <v>0</v>
      </c>
      <c r="FT44" s="240"/>
      <c r="FU44" s="240"/>
      <c r="FV44" s="108">
        <f t="shared" si="57"/>
        <v>0</v>
      </c>
      <c r="FW44" s="240"/>
      <c r="FX44" s="240"/>
      <c r="FY44" s="108">
        <f t="shared" si="58"/>
        <v>0</v>
      </c>
      <c r="FZ44" s="240"/>
      <c r="GA44" s="240"/>
      <c r="GB44" s="108">
        <f t="shared" si="59"/>
        <v>0</v>
      </c>
      <c r="GC44" s="240"/>
      <c r="GD44" s="240"/>
      <c r="GE44" s="108">
        <f t="shared" si="60"/>
        <v>0</v>
      </c>
      <c r="GF44" s="240"/>
      <c r="GG44" s="240"/>
      <c r="GH44" s="108">
        <f t="shared" si="61"/>
        <v>0</v>
      </c>
      <c r="GI44" s="240"/>
      <c r="GJ44" s="240"/>
      <c r="GK44" s="108">
        <f t="shared" si="62"/>
        <v>0</v>
      </c>
      <c r="GL44" s="240"/>
      <c r="GM44" s="240"/>
      <c r="GN44" s="108">
        <f t="shared" si="63"/>
        <v>0</v>
      </c>
      <c r="GO44" s="240"/>
      <c r="GP44" s="240"/>
      <c r="GQ44" s="108">
        <f t="shared" si="64"/>
        <v>0</v>
      </c>
      <c r="GR44" s="240"/>
      <c r="GS44" s="240"/>
      <c r="GT44" s="108">
        <f t="shared" si="65"/>
        <v>0</v>
      </c>
      <c r="GU44" s="240"/>
      <c r="GV44" s="240"/>
      <c r="GW44" s="108">
        <f t="shared" si="66"/>
        <v>0</v>
      </c>
      <c r="GX44" s="240"/>
      <c r="GY44" s="240"/>
      <c r="GZ44" s="108">
        <f t="shared" si="67"/>
        <v>0</v>
      </c>
      <c r="HA44" s="240"/>
      <c r="HB44" s="240"/>
      <c r="HC44" s="108">
        <f t="shared" si="68"/>
        <v>0</v>
      </c>
      <c r="HD44" s="240"/>
      <c r="HE44" s="240"/>
      <c r="HF44" s="108">
        <f t="shared" si="69"/>
        <v>0</v>
      </c>
      <c r="HG44" s="240"/>
      <c r="HH44" s="240"/>
      <c r="HI44" s="108">
        <f t="shared" si="70"/>
        <v>0</v>
      </c>
      <c r="HJ44" s="240"/>
      <c r="HK44" s="240"/>
      <c r="HL44" s="108">
        <f t="shared" si="71"/>
        <v>0</v>
      </c>
      <c r="HM44" s="240"/>
      <c r="HN44" s="240"/>
      <c r="HO44" s="108">
        <f t="shared" si="72"/>
        <v>0</v>
      </c>
      <c r="HP44" s="240"/>
      <c r="HQ44" s="240"/>
      <c r="HR44" s="108">
        <f t="shared" si="73"/>
        <v>0</v>
      </c>
      <c r="HS44" s="240"/>
      <c r="HT44" s="240"/>
      <c r="HU44" s="108">
        <f t="shared" si="74"/>
        <v>0</v>
      </c>
      <c r="HV44" s="240"/>
      <c r="HW44" s="240"/>
      <c r="HX44" s="108">
        <f t="shared" si="75"/>
        <v>0</v>
      </c>
      <c r="HY44" s="240"/>
      <c r="HZ44" s="240"/>
      <c r="IA44" s="108">
        <f t="shared" si="76"/>
        <v>0</v>
      </c>
      <c r="IB44" s="240"/>
      <c r="IC44" s="240"/>
      <c r="ID44" s="108">
        <f t="shared" si="77"/>
        <v>0</v>
      </c>
      <c r="IE44" s="240"/>
      <c r="IF44" s="240"/>
      <c r="IG44" s="108">
        <f t="shared" si="78"/>
        <v>0</v>
      </c>
      <c r="IH44" s="240"/>
      <c r="II44" s="240"/>
      <c r="IJ44" s="108">
        <f t="shared" si="79"/>
        <v>0</v>
      </c>
      <c r="IK44" s="240"/>
      <c r="IL44" s="240"/>
      <c r="IM44" s="108">
        <f t="shared" si="80"/>
        <v>0</v>
      </c>
      <c r="IN44" s="240"/>
      <c r="IO44" s="240"/>
      <c r="IP44" s="108">
        <f t="shared" si="81"/>
        <v>0</v>
      </c>
      <c r="IQ44" s="240"/>
      <c r="IR44" s="240"/>
      <c r="IS44" s="108">
        <f t="shared" si="82"/>
        <v>0</v>
      </c>
      <c r="IT44" s="240"/>
      <c r="IU44" s="240"/>
      <c r="IV44" s="108">
        <f t="shared" si="83"/>
        <v>0</v>
      </c>
      <c r="IW44" s="240"/>
      <c r="IX44" s="240"/>
      <c r="IY44" s="108">
        <f t="shared" si="84"/>
        <v>0</v>
      </c>
      <c r="IZ44" s="240"/>
      <c r="JA44" s="240"/>
      <c r="JB44" s="108">
        <f t="shared" si="85"/>
        <v>0</v>
      </c>
      <c r="JC44" s="240"/>
      <c r="JD44" s="240"/>
      <c r="JE44" s="108">
        <f t="shared" si="86"/>
        <v>0</v>
      </c>
      <c r="JF44" s="240"/>
      <c r="JG44" s="240"/>
      <c r="JH44" s="108">
        <f t="shared" si="87"/>
        <v>0</v>
      </c>
      <c r="JI44" s="240"/>
      <c r="JJ44" s="240"/>
      <c r="JK44" s="108">
        <f t="shared" si="88"/>
        <v>0</v>
      </c>
      <c r="JL44" s="240"/>
      <c r="JM44" s="240"/>
      <c r="JN44" s="108">
        <f t="shared" si="89"/>
        <v>0</v>
      </c>
      <c r="JO44" s="240"/>
      <c r="JP44" s="240"/>
      <c r="JQ44" s="108">
        <f t="shared" si="90"/>
        <v>0</v>
      </c>
      <c r="JR44" s="240"/>
      <c r="JS44" s="240"/>
      <c r="JT44" s="108">
        <f t="shared" si="91"/>
        <v>0</v>
      </c>
      <c r="JU44" s="240"/>
      <c r="JV44" s="240"/>
      <c r="JW44" s="108">
        <f t="shared" si="92"/>
        <v>0</v>
      </c>
      <c r="JX44" s="240"/>
      <c r="JY44" s="240"/>
      <c r="JZ44" s="108">
        <f t="shared" si="93"/>
        <v>0</v>
      </c>
      <c r="KA44" s="240"/>
      <c r="KB44" s="240"/>
      <c r="KC44" s="108">
        <f t="shared" si="94"/>
        <v>0</v>
      </c>
      <c r="KD44" s="240"/>
      <c r="KE44" s="240"/>
      <c r="KF44" s="108">
        <f t="shared" si="95"/>
        <v>0</v>
      </c>
      <c r="KG44" s="240"/>
      <c r="KH44" s="240"/>
      <c r="KI44" s="108">
        <f t="shared" si="96"/>
        <v>0</v>
      </c>
      <c r="KJ44" s="240"/>
      <c r="KK44" s="240"/>
      <c r="KL44" s="108">
        <f t="shared" si="97"/>
        <v>0</v>
      </c>
      <c r="KM44" s="240"/>
      <c r="KN44" s="240"/>
      <c r="KO44" s="108">
        <f t="shared" si="98"/>
        <v>0</v>
      </c>
      <c r="KP44" s="240"/>
      <c r="KQ44" s="240"/>
      <c r="KR44" s="108">
        <f t="shared" si="99"/>
        <v>0</v>
      </c>
      <c r="KS44" s="153">
        <f t="shared" si="100"/>
        <v>0</v>
      </c>
    </row>
    <row r="45" spans="1:305" ht="20.100000000000001" customHeight="1" x14ac:dyDescent="0.2">
      <c r="A45" s="248" t="s">
        <v>85</v>
      </c>
      <c r="B45" s="111" t="s">
        <v>135</v>
      </c>
      <c r="C45" s="100">
        <v>18</v>
      </c>
      <c r="D45" s="101" t="s">
        <v>202</v>
      </c>
      <c r="E45" s="240"/>
      <c r="F45" s="240"/>
      <c r="G45" s="108">
        <f t="shared" si="0"/>
        <v>0</v>
      </c>
      <c r="H45" s="240"/>
      <c r="I45" s="240"/>
      <c r="J45" s="108">
        <f t="shared" si="1"/>
        <v>0</v>
      </c>
      <c r="K45" s="240"/>
      <c r="L45" s="240"/>
      <c r="M45" s="108">
        <f t="shared" si="2"/>
        <v>0</v>
      </c>
      <c r="N45" s="240"/>
      <c r="O45" s="240"/>
      <c r="P45" s="108">
        <f t="shared" si="3"/>
        <v>0</v>
      </c>
      <c r="Q45" s="240"/>
      <c r="R45" s="240"/>
      <c r="S45" s="108">
        <f t="shared" si="4"/>
        <v>0</v>
      </c>
      <c r="T45" s="240"/>
      <c r="U45" s="240"/>
      <c r="V45" s="108">
        <f t="shared" si="5"/>
        <v>0</v>
      </c>
      <c r="W45" s="240"/>
      <c r="X45" s="240"/>
      <c r="Y45" s="108">
        <f t="shared" si="6"/>
        <v>0</v>
      </c>
      <c r="Z45" s="240"/>
      <c r="AA45" s="240"/>
      <c r="AB45" s="108">
        <f t="shared" si="7"/>
        <v>0</v>
      </c>
      <c r="AC45" s="240"/>
      <c r="AD45" s="240"/>
      <c r="AE45" s="108">
        <f t="shared" si="8"/>
        <v>0</v>
      </c>
      <c r="AF45" s="240"/>
      <c r="AG45" s="240"/>
      <c r="AH45" s="108">
        <f t="shared" si="9"/>
        <v>0</v>
      </c>
      <c r="AI45" s="240"/>
      <c r="AJ45" s="240"/>
      <c r="AK45" s="108">
        <f t="shared" si="10"/>
        <v>0</v>
      </c>
      <c r="AL45" s="240"/>
      <c r="AM45" s="240"/>
      <c r="AN45" s="108">
        <f t="shared" si="11"/>
        <v>0</v>
      </c>
      <c r="AO45" s="240"/>
      <c r="AP45" s="240"/>
      <c r="AQ45" s="108">
        <f t="shared" si="12"/>
        <v>0</v>
      </c>
      <c r="AR45" s="240"/>
      <c r="AS45" s="240"/>
      <c r="AT45" s="108">
        <f t="shared" si="13"/>
        <v>0</v>
      </c>
      <c r="AU45" s="240"/>
      <c r="AV45" s="240"/>
      <c r="AW45" s="108">
        <f t="shared" si="14"/>
        <v>0</v>
      </c>
      <c r="AX45" s="240"/>
      <c r="AY45" s="240"/>
      <c r="AZ45" s="108">
        <f t="shared" si="15"/>
        <v>0</v>
      </c>
      <c r="BA45" s="240"/>
      <c r="BB45" s="240"/>
      <c r="BC45" s="108">
        <f t="shared" si="16"/>
        <v>0</v>
      </c>
      <c r="BD45" s="240"/>
      <c r="BE45" s="240"/>
      <c r="BF45" s="108">
        <f t="shared" si="17"/>
        <v>0</v>
      </c>
      <c r="BG45" s="240"/>
      <c r="BH45" s="240"/>
      <c r="BI45" s="108">
        <f t="shared" si="18"/>
        <v>0</v>
      </c>
      <c r="BJ45" s="240"/>
      <c r="BK45" s="240"/>
      <c r="BL45" s="108">
        <f t="shared" si="19"/>
        <v>0</v>
      </c>
      <c r="BM45" s="240"/>
      <c r="BN45" s="240"/>
      <c r="BO45" s="108">
        <f t="shared" si="20"/>
        <v>0</v>
      </c>
      <c r="BP45" s="240"/>
      <c r="BQ45" s="240"/>
      <c r="BR45" s="108">
        <f t="shared" si="21"/>
        <v>0</v>
      </c>
      <c r="BS45" s="240"/>
      <c r="BT45" s="240"/>
      <c r="BU45" s="108">
        <f t="shared" si="22"/>
        <v>0</v>
      </c>
      <c r="BV45" s="240"/>
      <c r="BW45" s="240"/>
      <c r="BX45" s="108">
        <f t="shared" si="23"/>
        <v>0</v>
      </c>
      <c r="BY45" s="240"/>
      <c r="BZ45" s="240"/>
      <c r="CA45" s="108">
        <f t="shared" si="24"/>
        <v>0</v>
      </c>
      <c r="CB45" s="240"/>
      <c r="CC45" s="240"/>
      <c r="CD45" s="108">
        <f t="shared" si="25"/>
        <v>0</v>
      </c>
      <c r="CE45" s="240"/>
      <c r="CF45" s="240"/>
      <c r="CG45" s="108">
        <f t="shared" si="26"/>
        <v>0</v>
      </c>
      <c r="CH45" s="240"/>
      <c r="CI45" s="240"/>
      <c r="CJ45" s="108">
        <f t="shared" si="27"/>
        <v>0</v>
      </c>
      <c r="CK45" s="240"/>
      <c r="CL45" s="240"/>
      <c r="CM45" s="108">
        <f t="shared" si="28"/>
        <v>0</v>
      </c>
      <c r="CN45" s="240"/>
      <c r="CO45" s="240"/>
      <c r="CP45" s="108">
        <f t="shared" si="29"/>
        <v>0</v>
      </c>
      <c r="CQ45" s="240"/>
      <c r="CR45" s="240"/>
      <c r="CS45" s="108">
        <f t="shared" si="30"/>
        <v>0</v>
      </c>
      <c r="CT45" s="240"/>
      <c r="CU45" s="240"/>
      <c r="CV45" s="108">
        <f t="shared" si="31"/>
        <v>0</v>
      </c>
      <c r="CW45" s="240"/>
      <c r="CX45" s="240"/>
      <c r="CY45" s="108">
        <f t="shared" si="32"/>
        <v>0</v>
      </c>
      <c r="CZ45" s="240"/>
      <c r="DA45" s="240"/>
      <c r="DB45" s="108">
        <f t="shared" si="33"/>
        <v>0</v>
      </c>
      <c r="DC45" s="240"/>
      <c r="DD45" s="240"/>
      <c r="DE45" s="108">
        <f t="shared" si="34"/>
        <v>0</v>
      </c>
      <c r="DF45" s="240"/>
      <c r="DG45" s="240"/>
      <c r="DH45" s="108">
        <f t="shared" si="35"/>
        <v>0</v>
      </c>
      <c r="DI45" s="240"/>
      <c r="DJ45" s="240"/>
      <c r="DK45" s="108">
        <f t="shared" si="36"/>
        <v>0</v>
      </c>
      <c r="DL45" s="240"/>
      <c r="DM45" s="240"/>
      <c r="DN45" s="108">
        <f t="shared" si="37"/>
        <v>0</v>
      </c>
      <c r="DO45" s="240"/>
      <c r="DP45" s="240"/>
      <c r="DQ45" s="108">
        <f t="shared" si="38"/>
        <v>0</v>
      </c>
      <c r="DR45" s="240"/>
      <c r="DS45" s="240"/>
      <c r="DT45" s="108">
        <f t="shared" si="39"/>
        <v>0</v>
      </c>
      <c r="DU45" s="240"/>
      <c r="DV45" s="240"/>
      <c r="DW45" s="108">
        <f t="shared" si="40"/>
        <v>0</v>
      </c>
      <c r="DX45" s="240"/>
      <c r="DY45" s="240"/>
      <c r="DZ45" s="108">
        <f t="shared" si="41"/>
        <v>0</v>
      </c>
      <c r="EA45" s="240"/>
      <c r="EB45" s="240"/>
      <c r="EC45" s="108">
        <f t="shared" si="42"/>
        <v>0</v>
      </c>
      <c r="ED45" s="240"/>
      <c r="EE45" s="240"/>
      <c r="EF45" s="108">
        <f t="shared" si="43"/>
        <v>0</v>
      </c>
      <c r="EG45" s="240"/>
      <c r="EH45" s="240"/>
      <c r="EI45" s="108">
        <f t="shared" si="44"/>
        <v>0</v>
      </c>
      <c r="EJ45" s="240"/>
      <c r="EK45" s="240"/>
      <c r="EL45" s="108">
        <f t="shared" si="45"/>
        <v>0</v>
      </c>
      <c r="EM45" s="240"/>
      <c r="EN45" s="240"/>
      <c r="EO45" s="108">
        <f t="shared" si="46"/>
        <v>0</v>
      </c>
      <c r="EP45" s="240"/>
      <c r="EQ45" s="240"/>
      <c r="ER45" s="108">
        <f t="shared" si="47"/>
        <v>0</v>
      </c>
      <c r="ES45" s="240"/>
      <c r="ET45" s="240"/>
      <c r="EU45" s="108">
        <f t="shared" si="48"/>
        <v>0</v>
      </c>
      <c r="EV45" s="240"/>
      <c r="EW45" s="240"/>
      <c r="EX45" s="108">
        <f t="shared" si="49"/>
        <v>0</v>
      </c>
      <c r="EY45" s="240"/>
      <c r="EZ45" s="240"/>
      <c r="FA45" s="108">
        <f t="shared" si="50"/>
        <v>0</v>
      </c>
      <c r="FB45" s="240"/>
      <c r="FC45" s="240"/>
      <c r="FD45" s="108">
        <f t="shared" si="51"/>
        <v>0</v>
      </c>
      <c r="FE45" s="240"/>
      <c r="FF45" s="240"/>
      <c r="FG45" s="108">
        <f t="shared" si="52"/>
        <v>0</v>
      </c>
      <c r="FH45" s="240"/>
      <c r="FI45" s="240"/>
      <c r="FJ45" s="108">
        <f t="shared" si="53"/>
        <v>0</v>
      </c>
      <c r="FK45" s="240"/>
      <c r="FL45" s="240"/>
      <c r="FM45" s="108">
        <f t="shared" si="54"/>
        <v>0</v>
      </c>
      <c r="FN45" s="240"/>
      <c r="FO45" s="240"/>
      <c r="FP45" s="108">
        <f t="shared" si="55"/>
        <v>0</v>
      </c>
      <c r="FQ45" s="240"/>
      <c r="FR45" s="240"/>
      <c r="FS45" s="108">
        <f t="shared" si="56"/>
        <v>0</v>
      </c>
      <c r="FT45" s="240"/>
      <c r="FU45" s="240"/>
      <c r="FV45" s="108">
        <f t="shared" si="57"/>
        <v>0</v>
      </c>
      <c r="FW45" s="240"/>
      <c r="FX45" s="240"/>
      <c r="FY45" s="108">
        <f t="shared" si="58"/>
        <v>0</v>
      </c>
      <c r="FZ45" s="240"/>
      <c r="GA45" s="240"/>
      <c r="GB45" s="108">
        <f t="shared" si="59"/>
        <v>0</v>
      </c>
      <c r="GC45" s="240"/>
      <c r="GD45" s="240"/>
      <c r="GE45" s="108">
        <f t="shared" si="60"/>
        <v>0</v>
      </c>
      <c r="GF45" s="240"/>
      <c r="GG45" s="240"/>
      <c r="GH45" s="108">
        <f t="shared" si="61"/>
        <v>0</v>
      </c>
      <c r="GI45" s="240"/>
      <c r="GJ45" s="240"/>
      <c r="GK45" s="108">
        <f t="shared" si="62"/>
        <v>0</v>
      </c>
      <c r="GL45" s="240"/>
      <c r="GM45" s="240"/>
      <c r="GN45" s="108">
        <f t="shared" si="63"/>
        <v>0</v>
      </c>
      <c r="GO45" s="240"/>
      <c r="GP45" s="240"/>
      <c r="GQ45" s="108">
        <f t="shared" si="64"/>
        <v>0</v>
      </c>
      <c r="GR45" s="240"/>
      <c r="GS45" s="240"/>
      <c r="GT45" s="108">
        <f t="shared" si="65"/>
        <v>0</v>
      </c>
      <c r="GU45" s="240"/>
      <c r="GV45" s="240"/>
      <c r="GW45" s="108">
        <f t="shared" si="66"/>
        <v>0</v>
      </c>
      <c r="GX45" s="240"/>
      <c r="GY45" s="240"/>
      <c r="GZ45" s="108">
        <f t="shared" si="67"/>
        <v>0</v>
      </c>
      <c r="HA45" s="240"/>
      <c r="HB45" s="240"/>
      <c r="HC45" s="108">
        <f t="shared" si="68"/>
        <v>0</v>
      </c>
      <c r="HD45" s="240"/>
      <c r="HE45" s="240"/>
      <c r="HF45" s="108">
        <f t="shared" si="69"/>
        <v>0</v>
      </c>
      <c r="HG45" s="240"/>
      <c r="HH45" s="240"/>
      <c r="HI45" s="108">
        <f t="shared" si="70"/>
        <v>0</v>
      </c>
      <c r="HJ45" s="240"/>
      <c r="HK45" s="240"/>
      <c r="HL45" s="108">
        <f t="shared" si="71"/>
        <v>0</v>
      </c>
      <c r="HM45" s="240"/>
      <c r="HN45" s="240"/>
      <c r="HO45" s="108">
        <f t="shared" si="72"/>
        <v>0</v>
      </c>
      <c r="HP45" s="240"/>
      <c r="HQ45" s="240"/>
      <c r="HR45" s="108">
        <f t="shared" si="73"/>
        <v>0</v>
      </c>
      <c r="HS45" s="240"/>
      <c r="HT45" s="240"/>
      <c r="HU45" s="108">
        <f t="shared" si="74"/>
        <v>0</v>
      </c>
      <c r="HV45" s="240"/>
      <c r="HW45" s="240"/>
      <c r="HX45" s="108">
        <f t="shared" si="75"/>
        <v>0</v>
      </c>
      <c r="HY45" s="240"/>
      <c r="HZ45" s="240"/>
      <c r="IA45" s="108">
        <f t="shared" si="76"/>
        <v>0</v>
      </c>
      <c r="IB45" s="240"/>
      <c r="IC45" s="240"/>
      <c r="ID45" s="108">
        <f t="shared" si="77"/>
        <v>0</v>
      </c>
      <c r="IE45" s="240"/>
      <c r="IF45" s="240"/>
      <c r="IG45" s="108">
        <f t="shared" si="78"/>
        <v>0</v>
      </c>
      <c r="IH45" s="240"/>
      <c r="II45" s="240"/>
      <c r="IJ45" s="108">
        <f t="shared" si="79"/>
        <v>0</v>
      </c>
      <c r="IK45" s="240"/>
      <c r="IL45" s="240"/>
      <c r="IM45" s="108">
        <f t="shared" si="80"/>
        <v>0</v>
      </c>
      <c r="IN45" s="240"/>
      <c r="IO45" s="240"/>
      <c r="IP45" s="108">
        <f t="shared" si="81"/>
        <v>0</v>
      </c>
      <c r="IQ45" s="240"/>
      <c r="IR45" s="240"/>
      <c r="IS45" s="108">
        <f t="shared" si="82"/>
        <v>0</v>
      </c>
      <c r="IT45" s="240"/>
      <c r="IU45" s="240"/>
      <c r="IV45" s="108">
        <f t="shared" si="83"/>
        <v>0</v>
      </c>
      <c r="IW45" s="240"/>
      <c r="IX45" s="240"/>
      <c r="IY45" s="108">
        <f t="shared" si="84"/>
        <v>0</v>
      </c>
      <c r="IZ45" s="240"/>
      <c r="JA45" s="240"/>
      <c r="JB45" s="108">
        <f t="shared" si="85"/>
        <v>0</v>
      </c>
      <c r="JC45" s="240"/>
      <c r="JD45" s="240"/>
      <c r="JE45" s="108">
        <f t="shared" si="86"/>
        <v>0</v>
      </c>
      <c r="JF45" s="240"/>
      <c r="JG45" s="240"/>
      <c r="JH45" s="108">
        <f t="shared" si="87"/>
        <v>0</v>
      </c>
      <c r="JI45" s="240"/>
      <c r="JJ45" s="240"/>
      <c r="JK45" s="108">
        <f t="shared" si="88"/>
        <v>0</v>
      </c>
      <c r="JL45" s="240"/>
      <c r="JM45" s="240"/>
      <c r="JN45" s="108">
        <f t="shared" si="89"/>
        <v>0</v>
      </c>
      <c r="JO45" s="240"/>
      <c r="JP45" s="240"/>
      <c r="JQ45" s="108">
        <f t="shared" si="90"/>
        <v>0</v>
      </c>
      <c r="JR45" s="240"/>
      <c r="JS45" s="240"/>
      <c r="JT45" s="108">
        <f t="shared" si="91"/>
        <v>0</v>
      </c>
      <c r="JU45" s="240"/>
      <c r="JV45" s="240"/>
      <c r="JW45" s="108">
        <f t="shared" si="92"/>
        <v>0</v>
      </c>
      <c r="JX45" s="240"/>
      <c r="JY45" s="240"/>
      <c r="JZ45" s="108">
        <f t="shared" si="93"/>
        <v>0</v>
      </c>
      <c r="KA45" s="240"/>
      <c r="KB45" s="240"/>
      <c r="KC45" s="108">
        <f t="shared" si="94"/>
        <v>0</v>
      </c>
      <c r="KD45" s="240"/>
      <c r="KE45" s="240"/>
      <c r="KF45" s="108">
        <f t="shared" si="95"/>
        <v>0</v>
      </c>
      <c r="KG45" s="240"/>
      <c r="KH45" s="240"/>
      <c r="KI45" s="108">
        <f t="shared" si="96"/>
        <v>0</v>
      </c>
      <c r="KJ45" s="240"/>
      <c r="KK45" s="240"/>
      <c r="KL45" s="108">
        <f t="shared" si="97"/>
        <v>0</v>
      </c>
      <c r="KM45" s="240"/>
      <c r="KN45" s="240"/>
      <c r="KO45" s="108">
        <f t="shared" si="98"/>
        <v>0</v>
      </c>
      <c r="KP45" s="240"/>
      <c r="KQ45" s="240"/>
      <c r="KR45" s="108">
        <f t="shared" si="99"/>
        <v>0</v>
      </c>
      <c r="KS45" s="153">
        <f t="shared" si="100"/>
        <v>0</v>
      </c>
    </row>
    <row r="46" spans="1:305" ht="20.100000000000001" customHeight="1" x14ac:dyDescent="0.2">
      <c r="A46" s="248"/>
      <c r="B46" s="111" t="s">
        <v>136</v>
      </c>
      <c r="C46" s="100">
        <v>24</v>
      </c>
      <c r="D46" s="101" t="s">
        <v>203</v>
      </c>
      <c r="E46" s="240"/>
      <c r="F46" s="240"/>
      <c r="G46" s="108">
        <f t="shared" si="0"/>
        <v>0</v>
      </c>
      <c r="H46" s="240"/>
      <c r="I46" s="240"/>
      <c r="J46" s="108">
        <f t="shared" si="1"/>
        <v>0</v>
      </c>
      <c r="K46" s="240"/>
      <c r="L46" s="240"/>
      <c r="M46" s="108">
        <f t="shared" si="2"/>
        <v>0</v>
      </c>
      <c r="N46" s="240"/>
      <c r="O46" s="240"/>
      <c r="P46" s="108">
        <f t="shared" si="3"/>
        <v>0</v>
      </c>
      <c r="Q46" s="240"/>
      <c r="R46" s="240"/>
      <c r="S46" s="108">
        <f t="shared" si="4"/>
        <v>0</v>
      </c>
      <c r="T46" s="240"/>
      <c r="U46" s="240"/>
      <c r="V46" s="108">
        <f t="shared" si="5"/>
        <v>0</v>
      </c>
      <c r="W46" s="240"/>
      <c r="X46" s="240"/>
      <c r="Y46" s="108">
        <f t="shared" si="6"/>
        <v>0</v>
      </c>
      <c r="Z46" s="240"/>
      <c r="AA46" s="240"/>
      <c r="AB46" s="108">
        <f t="shared" si="7"/>
        <v>0</v>
      </c>
      <c r="AC46" s="240"/>
      <c r="AD46" s="240"/>
      <c r="AE46" s="108">
        <f t="shared" si="8"/>
        <v>0</v>
      </c>
      <c r="AF46" s="240"/>
      <c r="AG46" s="240"/>
      <c r="AH46" s="108">
        <f t="shared" si="9"/>
        <v>0</v>
      </c>
      <c r="AI46" s="240"/>
      <c r="AJ46" s="240"/>
      <c r="AK46" s="108">
        <f t="shared" si="10"/>
        <v>0</v>
      </c>
      <c r="AL46" s="240"/>
      <c r="AM46" s="240"/>
      <c r="AN46" s="108">
        <f t="shared" si="11"/>
        <v>0</v>
      </c>
      <c r="AO46" s="240"/>
      <c r="AP46" s="240"/>
      <c r="AQ46" s="108">
        <f t="shared" si="12"/>
        <v>0</v>
      </c>
      <c r="AR46" s="240"/>
      <c r="AS46" s="240"/>
      <c r="AT46" s="108">
        <f t="shared" si="13"/>
        <v>0</v>
      </c>
      <c r="AU46" s="240"/>
      <c r="AV46" s="240"/>
      <c r="AW46" s="108">
        <f t="shared" si="14"/>
        <v>0</v>
      </c>
      <c r="AX46" s="240"/>
      <c r="AY46" s="240"/>
      <c r="AZ46" s="108">
        <f t="shared" si="15"/>
        <v>0</v>
      </c>
      <c r="BA46" s="240"/>
      <c r="BB46" s="240"/>
      <c r="BC46" s="108">
        <f t="shared" si="16"/>
        <v>0</v>
      </c>
      <c r="BD46" s="240"/>
      <c r="BE46" s="240"/>
      <c r="BF46" s="108">
        <f t="shared" si="17"/>
        <v>0</v>
      </c>
      <c r="BG46" s="240"/>
      <c r="BH46" s="240"/>
      <c r="BI46" s="108">
        <f t="shared" si="18"/>
        <v>0</v>
      </c>
      <c r="BJ46" s="240"/>
      <c r="BK46" s="240"/>
      <c r="BL46" s="108">
        <f t="shared" si="19"/>
        <v>0</v>
      </c>
      <c r="BM46" s="240"/>
      <c r="BN46" s="240"/>
      <c r="BO46" s="108">
        <f t="shared" si="20"/>
        <v>0</v>
      </c>
      <c r="BP46" s="240"/>
      <c r="BQ46" s="240"/>
      <c r="BR46" s="108">
        <f t="shared" si="21"/>
        <v>0</v>
      </c>
      <c r="BS46" s="240"/>
      <c r="BT46" s="240"/>
      <c r="BU46" s="108">
        <f t="shared" si="22"/>
        <v>0</v>
      </c>
      <c r="BV46" s="240"/>
      <c r="BW46" s="240"/>
      <c r="BX46" s="108">
        <f t="shared" si="23"/>
        <v>0</v>
      </c>
      <c r="BY46" s="240"/>
      <c r="BZ46" s="240"/>
      <c r="CA46" s="108">
        <f t="shared" si="24"/>
        <v>0</v>
      </c>
      <c r="CB46" s="240"/>
      <c r="CC46" s="240"/>
      <c r="CD46" s="108">
        <f t="shared" si="25"/>
        <v>0</v>
      </c>
      <c r="CE46" s="240"/>
      <c r="CF46" s="240"/>
      <c r="CG46" s="108">
        <f t="shared" si="26"/>
        <v>0</v>
      </c>
      <c r="CH46" s="240"/>
      <c r="CI46" s="240"/>
      <c r="CJ46" s="108">
        <f t="shared" si="27"/>
        <v>0</v>
      </c>
      <c r="CK46" s="240"/>
      <c r="CL46" s="240"/>
      <c r="CM46" s="108">
        <f t="shared" si="28"/>
        <v>0</v>
      </c>
      <c r="CN46" s="240"/>
      <c r="CO46" s="240"/>
      <c r="CP46" s="108">
        <f t="shared" si="29"/>
        <v>0</v>
      </c>
      <c r="CQ46" s="240"/>
      <c r="CR46" s="240"/>
      <c r="CS46" s="108">
        <f t="shared" si="30"/>
        <v>0</v>
      </c>
      <c r="CT46" s="240"/>
      <c r="CU46" s="240"/>
      <c r="CV46" s="108">
        <f t="shared" si="31"/>
        <v>0</v>
      </c>
      <c r="CW46" s="240"/>
      <c r="CX46" s="240"/>
      <c r="CY46" s="108">
        <f t="shared" si="32"/>
        <v>0</v>
      </c>
      <c r="CZ46" s="240"/>
      <c r="DA46" s="240"/>
      <c r="DB46" s="108">
        <f t="shared" si="33"/>
        <v>0</v>
      </c>
      <c r="DC46" s="240"/>
      <c r="DD46" s="240"/>
      <c r="DE46" s="108">
        <f t="shared" si="34"/>
        <v>0</v>
      </c>
      <c r="DF46" s="240"/>
      <c r="DG46" s="240"/>
      <c r="DH46" s="108">
        <f t="shared" si="35"/>
        <v>0</v>
      </c>
      <c r="DI46" s="240"/>
      <c r="DJ46" s="240"/>
      <c r="DK46" s="108">
        <f t="shared" si="36"/>
        <v>0</v>
      </c>
      <c r="DL46" s="240"/>
      <c r="DM46" s="240"/>
      <c r="DN46" s="108">
        <f t="shared" si="37"/>
        <v>0</v>
      </c>
      <c r="DO46" s="240"/>
      <c r="DP46" s="240"/>
      <c r="DQ46" s="108">
        <f t="shared" si="38"/>
        <v>0</v>
      </c>
      <c r="DR46" s="240"/>
      <c r="DS46" s="240"/>
      <c r="DT46" s="108">
        <f t="shared" si="39"/>
        <v>0</v>
      </c>
      <c r="DU46" s="240"/>
      <c r="DV46" s="240"/>
      <c r="DW46" s="108">
        <f t="shared" si="40"/>
        <v>0</v>
      </c>
      <c r="DX46" s="240"/>
      <c r="DY46" s="240"/>
      <c r="DZ46" s="108">
        <f t="shared" si="41"/>
        <v>0</v>
      </c>
      <c r="EA46" s="240"/>
      <c r="EB46" s="240"/>
      <c r="EC46" s="108">
        <f t="shared" si="42"/>
        <v>0</v>
      </c>
      <c r="ED46" s="240"/>
      <c r="EE46" s="240"/>
      <c r="EF46" s="108">
        <f t="shared" si="43"/>
        <v>0</v>
      </c>
      <c r="EG46" s="240"/>
      <c r="EH46" s="240"/>
      <c r="EI46" s="108">
        <f t="shared" si="44"/>
        <v>0</v>
      </c>
      <c r="EJ46" s="240"/>
      <c r="EK46" s="240"/>
      <c r="EL46" s="108">
        <f t="shared" si="45"/>
        <v>0</v>
      </c>
      <c r="EM46" s="240"/>
      <c r="EN46" s="240"/>
      <c r="EO46" s="108">
        <f t="shared" si="46"/>
        <v>0</v>
      </c>
      <c r="EP46" s="240"/>
      <c r="EQ46" s="240"/>
      <c r="ER46" s="108">
        <f t="shared" si="47"/>
        <v>0</v>
      </c>
      <c r="ES46" s="240"/>
      <c r="ET46" s="240"/>
      <c r="EU46" s="108">
        <f t="shared" si="48"/>
        <v>0</v>
      </c>
      <c r="EV46" s="240"/>
      <c r="EW46" s="240"/>
      <c r="EX46" s="108">
        <f t="shared" si="49"/>
        <v>0</v>
      </c>
      <c r="EY46" s="240"/>
      <c r="EZ46" s="240"/>
      <c r="FA46" s="108">
        <f t="shared" si="50"/>
        <v>0</v>
      </c>
      <c r="FB46" s="240"/>
      <c r="FC46" s="240"/>
      <c r="FD46" s="108">
        <f t="shared" si="51"/>
        <v>0</v>
      </c>
      <c r="FE46" s="240"/>
      <c r="FF46" s="240"/>
      <c r="FG46" s="108">
        <f t="shared" si="52"/>
        <v>0</v>
      </c>
      <c r="FH46" s="240"/>
      <c r="FI46" s="240"/>
      <c r="FJ46" s="108">
        <f t="shared" si="53"/>
        <v>0</v>
      </c>
      <c r="FK46" s="240"/>
      <c r="FL46" s="240"/>
      <c r="FM46" s="108">
        <f t="shared" si="54"/>
        <v>0</v>
      </c>
      <c r="FN46" s="240"/>
      <c r="FO46" s="240"/>
      <c r="FP46" s="108">
        <f t="shared" si="55"/>
        <v>0</v>
      </c>
      <c r="FQ46" s="240"/>
      <c r="FR46" s="240"/>
      <c r="FS46" s="108">
        <f t="shared" si="56"/>
        <v>0</v>
      </c>
      <c r="FT46" s="240"/>
      <c r="FU46" s="240"/>
      <c r="FV46" s="108">
        <f t="shared" si="57"/>
        <v>0</v>
      </c>
      <c r="FW46" s="240"/>
      <c r="FX46" s="240"/>
      <c r="FY46" s="108">
        <f t="shared" si="58"/>
        <v>0</v>
      </c>
      <c r="FZ46" s="240"/>
      <c r="GA46" s="240"/>
      <c r="GB46" s="108">
        <f t="shared" si="59"/>
        <v>0</v>
      </c>
      <c r="GC46" s="240"/>
      <c r="GD46" s="240"/>
      <c r="GE46" s="108">
        <f t="shared" si="60"/>
        <v>0</v>
      </c>
      <c r="GF46" s="240"/>
      <c r="GG46" s="240"/>
      <c r="GH46" s="108">
        <f t="shared" si="61"/>
        <v>0</v>
      </c>
      <c r="GI46" s="240"/>
      <c r="GJ46" s="240"/>
      <c r="GK46" s="108">
        <f t="shared" si="62"/>
        <v>0</v>
      </c>
      <c r="GL46" s="240"/>
      <c r="GM46" s="240"/>
      <c r="GN46" s="108">
        <f t="shared" si="63"/>
        <v>0</v>
      </c>
      <c r="GO46" s="240"/>
      <c r="GP46" s="240"/>
      <c r="GQ46" s="108">
        <f t="shared" si="64"/>
        <v>0</v>
      </c>
      <c r="GR46" s="240"/>
      <c r="GS46" s="240"/>
      <c r="GT46" s="108">
        <f t="shared" si="65"/>
        <v>0</v>
      </c>
      <c r="GU46" s="240"/>
      <c r="GV46" s="240"/>
      <c r="GW46" s="108">
        <f t="shared" si="66"/>
        <v>0</v>
      </c>
      <c r="GX46" s="240"/>
      <c r="GY46" s="240"/>
      <c r="GZ46" s="108">
        <f t="shared" si="67"/>
        <v>0</v>
      </c>
      <c r="HA46" s="240"/>
      <c r="HB46" s="240"/>
      <c r="HC46" s="108">
        <f t="shared" si="68"/>
        <v>0</v>
      </c>
      <c r="HD46" s="240"/>
      <c r="HE46" s="240"/>
      <c r="HF46" s="108">
        <f t="shared" si="69"/>
        <v>0</v>
      </c>
      <c r="HG46" s="240"/>
      <c r="HH46" s="240"/>
      <c r="HI46" s="108">
        <f t="shared" si="70"/>
        <v>0</v>
      </c>
      <c r="HJ46" s="240"/>
      <c r="HK46" s="240"/>
      <c r="HL46" s="108">
        <f t="shared" si="71"/>
        <v>0</v>
      </c>
      <c r="HM46" s="240"/>
      <c r="HN46" s="240"/>
      <c r="HO46" s="108">
        <f t="shared" si="72"/>
        <v>0</v>
      </c>
      <c r="HP46" s="240"/>
      <c r="HQ46" s="240"/>
      <c r="HR46" s="108">
        <f t="shared" si="73"/>
        <v>0</v>
      </c>
      <c r="HS46" s="240"/>
      <c r="HT46" s="240"/>
      <c r="HU46" s="108">
        <f t="shared" si="74"/>
        <v>0</v>
      </c>
      <c r="HV46" s="240"/>
      <c r="HW46" s="240"/>
      <c r="HX46" s="108">
        <f t="shared" si="75"/>
        <v>0</v>
      </c>
      <c r="HY46" s="240"/>
      <c r="HZ46" s="240"/>
      <c r="IA46" s="108">
        <f t="shared" si="76"/>
        <v>0</v>
      </c>
      <c r="IB46" s="240"/>
      <c r="IC46" s="240"/>
      <c r="ID46" s="108">
        <f t="shared" si="77"/>
        <v>0</v>
      </c>
      <c r="IE46" s="240"/>
      <c r="IF46" s="240"/>
      <c r="IG46" s="108">
        <f t="shared" si="78"/>
        <v>0</v>
      </c>
      <c r="IH46" s="240"/>
      <c r="II46" s="240"/>
      <c r="IJ46" s="108">
        <f t="shared" si="79"/>
        <v>0</v>
      </c>
      <c r="IK46" s="240"/>
      <c r="IL46" s="240"/>
      <c r="IM46" s="108">
        <f t="shared" si="80"/>
        <v>0</v>
      </c>
      <c r="IN46" s="240"/>
      <c r="IO46" s="240"/>
      <c r="IP46" s="108">
        <f t="shared" si="81"/>
        <v>0</v>
      </c>
      <c r="IQ46" s="240"/>
      <c r="IR46" s="240"/>
      <c r="IS46" s="108">
        <f t="shared" si="82"/>
        <v>0</v>
      </c>
      <c r="IT46" s="240"/>
      <c r="IU46" s="240"/>
      <c r="IV46" s="108">
        <f t="shared" si="83"/>
        <v>0</v>
      </c>
      <c r="IW46" s="240"/>
      <c r="IX46" s="240"/>
      <c r="IY46" s="108">
        <f t="shared" si="84"/>
        <v>0</v>
      </c>
      <c r="IZ46" s="240"/>
      <c r="JA46" s="240"/>
      <c r="JB46" s="108">
        <f t="shared" si="85"/>
        <v>0</v>
      </c>
      <c r="JC46" s="240"/>
      <c r="JD46" s="240"/>
      <c r="JE46" s="108">
        <f t="shared" si="86"/>
        <v>0</v>
      </c>
      <c r="JF46" s="240"/>
      <c r="JG46" s="240"/>
      <c r="JH46" s="108">
        <f t="shared" si="87"/>
        <v>0</v>
      </c>
      <c r="JI46" s="240"/>
      <c r="JJ46" s="240"/>
      <c r="JK46" s="108">
        <f t="shared" si="88"/>
        <v>0</v>
      </c>
      <c r="JL46" s="240"/>
      <c r="JM46" s="240"/>
      <c r="JN46" s="108">
        <f t="shared" si="89"/>
        <v>0</v>
      </c>
      <c r="JO46" s="240"/>
      <c r="JP46" s="240"/>
      <c r="JQ46" s="108">
        <f t="shared" si="90"/>
        <v>0</v>
      </c>
      <c r="JR46" s="240"/>
      <c r="JS46" s="240"/>
      <c r="JT46" s="108">
        <f t="shared" si="91"/>
        <v>0</v>
      </c>
      <c r="JU46" s="240"/>
      <c r="JV46" s="240"/>
      <c r="JW46" s="108">
        <f t="shared" si="92"/>
        <v>0</v>
      </c>
      <c r="JX46" s="240"/>
      <c r="JY46" s="240"/>
      <c r="JZ46" s="108">
        <f t="shared" si="93"/>
        <v>0</v>
      </c>
      <c r="KA46" s="240"/>
      <c r="KB46" s="240"/>
      <c r="KC46" s="108">
        <f t="shared" si="94"/>
        <v>0</v>
      </c>
      <c r="KD46" s="240"/>
      <c r="KE46" s="240"/>
      <c r="KF46" s="108">
        <f t="shared" si="95"/>
        <v>0</v>
      </c>
      <c r="KG46" s="240"/>
      <c r="KH46" s="240"/>
      <c r="KI46" s="108">
        <f t="shared" si="96"/>
        <v>0</v>
      </c>
      <c r="KJ46" s="240"/>
      <c r="KK46" s="240"/>
      <c r="KL46" s="108">
        <f t="shared" si="97"/>
        <v>0</v>
      </c>
      <c r="KM46" s="240"/>
      <c r="KN46" s="240"/>
      <c r="KO46" s="108">
        <f t="shared" si="98"/>
        <v>0</v>
      </c>
      <c r="KP46" s="240"/>
      <c r="KQ46" s="240"/>
      <c r="KR46" s="108">
        <f t="shared" si="99"/>
        <v>0</v>
      </c>
      <c r="KS46" s="153">
        <f t="shared" si="100"/>
        <v>0</v>
      </c>
    </row>
    <row r="47" spans="1:305" ht="20.100000000000001" customHeight="1" x14ac:dyDescent="0.2">
      <c r="A47" s="248"/>
      <c r="B47" s="111" t="s">
        <v>137</v>
      </c>
      <c r="C47" s="100">
        <v>24</v>
      </c>
      <c r="D47" s="101" t="s">
        <v>204</v>
      </c>
      <c r="E47" s="240"/>
      <c r="F47" s="240"/>
      <c r="G47" s="108">
        <f t="shared" si="0"/>
        <v>0</v>
      </c>
      <c r="H47" s="240"/>
      <c r="I47" s="240"/>
      <c r="J47" s="108">
        <f t="shared" si="1"/>
        <v>0</v>
      </c>
      <c r="K47" s="240"/>
      <c r="L47" s="240"/>
      <c r="M47" s="108">
        <f t="shared" si="2"/>
        <v>0</v>
      </c>
      <c r="N47" s="240"/>
      <c r="O47" s="240"/>
      <c r="P47" s="108">
        <f t="shared" si="3"/>
        <v>0</v>
      </c>
      <c r="Q47" s="240"/>
      <c r="R47" s="240"/>
      <c r="S47" s="108">
        <f t="shared" si="4"/>
        <v>0</v>
      </c>
      <c r="T47" s="240"/>
      <c r="U47" s="240"/>
      <c r="V47" s="108">
        <f t="shared" si="5"/>
        <v>0</v>
      </c>
      <c r="W47" s="240"/>
      <c r="X47" s="240"/>
      <c r="Y47" s="108">
        <f t="shared" si="6"/>
        <v>0</v>
      </c>
      <c r="Z47" s="240"/>
      <c r="AA47" s="240"/>
      <c r="AB47" s="108">
        <f t="shared" si="7"/>
        <v>0</v>
      </c>
      <c r="AC47" s="240"/>
      <c r="AD47" s="240"/>
      <c r="AE47" s="108">
        <f t="shared" si="8"/>
        <v>0</v>
      </c>
      <c r="AF47" s="240"/>
      <c r="AG47" s="240"/>
      <c r="AH47" s="108">
        <f t="shared" si="9"/>
        <v>0</v>
      </c>
      <c r="AI47" s="240"/>
      <c r="AJ47" s="240"/>
      <c r="AK47" s="108">
        <f t="shared" si="10"/>
        <v>0</v>
      </c>
      <c r="AL47" s="240"/>
      <c r="AM47" s="240"/>
      <c r="AN47" s="108">
        <f t="shared" si="11"/>
        <v>0</v>
      </c>
      <c r="AO47" s="240"/>
      <c r="AP47" s="240"/>
      <c r="AQ47" s="108">
        <f t="shared" si="12"/>
        <v>0</v>
      </c>
      <c r="AR47" s="240"/>
      <c r="AS47" s="240"/>
      <c r="AT47" s="108">
        <f t="shared" si="13"/>
        <v>0</v>
      </c>
      <c r="AU47" s="240"/>
      <c r="AV47" s="240"/>
      <c r="AW47" s="108">
        <f t="shared" si="14"/>
        <v>0</v>
      </c>
      <c r="AX47" s="240"/>
      <c r="AY47" s="240"/>
      <c r="AZ47" s="108">
        <f t="shared" si="15"/>
        <v>0</v>
      </c>
      <c r="BA47" s="240"/>
      <c r="BB47" s="240"/>
      <c r="BC47" s="108">
        <f t="shared" si="16"/>
        <v>0</v>
      </c>
      <c r="BD47" s="240"/>
      <c r="BE47" s="240"/>
      <c r="BF47" s="108">
        <f t="shared" si="17"/>
        <v>0</v>
      </c>
      <c r="BG47" s="240"/>
      <c r="BH47" s="240"/>
      <c r="BI47" s="108">
        <f t="shared" si="18"/>
        <v>0</v>
      </c>
      <c r="BJ47" s="240"/>
      <c r="BK47" s="240"/>
      <c r="BL47" s="108">
        <f t="shared" si="19"/>
        <v>0</v>
      </c>
      <c r="BM47" s="240"/>
      <c r="BN47" s="240"/>
      <c r="BO47" s="108">
        <f t="shared" si="20"/>
        <v>0</v>
      </c>
      <c r="BP47" s="240"/>
      <c r="BQ47" s="240"/>
      <c r="BR47" s="108">
        <f t="shared" si="21"/>
        <v>0</v>
      </c>
      <c r="BS47" s="240"/>
      <c r="BT47" s="240"/>
      <c r="BU47" s="108">
        <f t="shared" si="22"/>
        <v>0</v>
      </c>
      <c r="BV47" s="240"/>
      <c r="BW47" s="240"/>
      <c r="BX47" s="108">
        <f t="shared" si="23"/>
        <v>0</v>
      </c>
      <c r="BY47" s="240"/>
      <c r="BZ47" s="240"/>
      <c r="CA47" s="108">
        <f t="shared" si="24"/>
        <v>0</v>
      </c>
      <c r="CB47" s="240"/>
      <c r="CC47" s="240"/>
      <c r="CD47" s="108">
        <f t="shared" si="25"/>
        <v>0</v>
      </c>
      <c r="CE47" s="240"/>
      <c r="CF47" s="240"/>
      <c r="CG47" s="108">
        <f t="shared" si="26"/>
        <v>0</v>
      </c>
      <c r="CH47" s="240"/>
      <c r="CI47" s="240"/>
      <c r="CJ47" s="108">
        <f t="shared" si="27"/>
        <v>0</v>
      </c>
      <c r="CK47" s="240"/>
      <c r="CL47" s="240"/>
      <c r="CM47" s="108">
        <f t="shared" si="28"/>
        <v>0</v>
      </c>
      <c r="CN47" s="240"/>
      <c r="CO47" s="240"/>
      <c r="CP47" s="108">
        <f t="shared" si="29"/>
        <v>0</v>
      </c>
      <c r="CQ47" s="240"/>
      <c r="CR47" s="240"/>
      <c r="CS47" s="108">
        <f t="shared" si="30"/>
        <v>0</v>
      </c>
      <c r="CT47" s="240"/>
      <c r="CU47" s="240"/>
      <c r="CV47" s="108">
        <f t="shared" si="31"/>
        <v>0</v>
      </c>
      <c r="CW47" s="240"/>
      <c r="CX47" s="240"/>
      <c r="CY47" s="108">
        <f t="shared" si="32"/>
        <v>0</v>
      </c>
      <c r="CZ47" s="240"/>
      <c r="DA47" s="240"/>
      <c r="DB47" s="108">
        <f t="shared" si="33"/>
        <v>0</v>
      </c>
      <c r="DC47" s="240"/>
      <c r="DD47" s="240"/>
      <c r="DE47" s="108">
        <f t="shared" si="34"/>
        <v>0</v>
      </c>
      <c r="DF47" s="240"/>
      <c r="DG47" s="240"/>
      <c r="DH47" s="108">
        <f t="shared" si="35"/>
        <v>0</v>
      </c>
      <c r="DI47" s="240"/>
      <c r="DJ47" s="240"/>
      <c r="DK47" s="108">
        <f t="shared" si="36"/>
        <v>0</v>
      </c>
      <c r="DL47" s="240"/>
      <c r="DM47" s="240"/>
      <c r="DN47" s="108">
        <f t="shared" si="37"/>
        <v>0</v>
      </c>
      <c r="DO47" s="240"/>
      <c r="DP47" s="240"/>
      <c r="DQ47" s="108">
        <f t="shared" si="38"/>
        <v>0</v>
      </c>
      <c r="DR47" s="240"/>
      <c r="DS47" s="240"/>
      <c r="DT47" s="108">
        <f t="shared" si="39"/>
        <v>0</v>
      </c>
      <c r="DU47" s="240"/>
      <c r="DV47" s="240"/>
      <c r="DW47" s="108">
        <f t="shared" si="40"/>
        <v>0</v>
      </c>
      <c r="DX47" s="240"/>
      <c r="DY47" s="240"/>
      <c r="DZ47" s="108">
        <f t="shared" si="41"/>
        <v>0</v>
      </c>
      <c r="EA47" s="240"/>
      <c r="EB47" s="240"/>
      <c r="EC47" s="108">
        <f t="shared" si="42"/>
        <v>0</v>
      </c>
      <c r="ED47" s="240"/>
      <c r="EE47" s="240"/>
      <c r="EF47" s="108">
        <f t="shared" si="43"/>
        <v>0</v>
      </c>
      <c r="EG47" s="240"/>
      <c r="EH47" s="240"/>
      <c r="EI47" s="108">
        <f t="shared" si="44"/>
        <v>0</v>
      </c>
      <c r="EJ47" s="240"/>
      <c r="EK47" s="240"/>
      <c r="EL47" s="108">
        <f t="shared" si="45"/>
        <v>0</v>
      </c>
      <c r="EM47" s="240"/>
      <c r="EN47" s="240"/>
      <c r="EO47" s="108">
        <f t="shared" si="46"/>
        <v>0</v>
      </c>
      <c r="EP47" s="240"/>
      <c r="EQ47" s="240"/>
      <c r="ER47" s="108">
        <f t="shared" si="47"/>
        <v>0</v>
      </c>
      <c r="ES47" s="240"/>
      <c r="ET47" s="240"/>
      <c r="EU47" s="108">
        <f t="shared" si="48"/>
        <v>0</v>
      </c>
      <c r="EV47" s="240"/>
      <c r="EW47" s="240"/>
      <c r="EX47" s="108">
        <f t="shared" si="49"/>
        <v>0</v>
      </c>
      <c r="EY47" s="240"/>
      <c r="EZ47" s="240"/>
      <c r="FA47" s="108">
        <f t="shared" si="50"/>
        <v>0</v>
      </c>
      <c r="FB47" s="240"/>
      <c r="FC47" s="240"/>
      <c r="FD47" s="108">
        <f t="shared" si="51"/>
        <v>0</v>
      </c>
      <c r="FE47" s="240"/>
      <c r="FF47" s="240"/>
      <c r="FG47" s="108">
        <f t="shared" si="52"/>
        <v>0</v>
      </c>
      <c r="FH47" s="240"/>
      <c r="FI47" s="240"/>
      <c r="FJ47" s="108">
        <f t="shared" si="53"/>
        <v>0</v>
      </c>
      <c r="FK47" s="240"/>
      <c r="FL47" s="240"/>
      <c r="FM47" s="108">
        <f t="shared" si="54"/>
        <v>0</v>
      </c>
      <c r="FN47" s="240"/>
      <c r="FO47" s="240"/>
      <c r="FP47" s="108">
        <f t="shared" si="55"/>
        <v>0</v>
      </c>
      <c r="FQ47" s="240"/>
      <c r="FR47" s="240"/>
      <c r="FS47" s="108">
        <f t="shared" si="56"/>
        <v>0</v>
      </c>
      <c r="FT47" s="240"/>
      <c r="FU47" s="240"/>
      <c r="FV47" s="108">
        <f t="shared" si="57"/>
        <v>0</v>
      </c>
      <c r="FW47" s="240"/>
      <c r="FX47" s="240"/>
      <c r="FY47" s="108">
        <f t="shared" si="58"/>
        <v>0</v>
      </c>
      <c r="FZ47" s="240"/>
      <c r="GA47" s="240"/>
      <c r="GB47" s="108">
        <f t="shared" si="59"/>
        <v>0</v>
      </c>
      <c r="GC47" s="240"/>
      <c r="GD47" s="240"/>
      <c r="GE47" s="108">
        <f t="shared" si="60"/>
        <v>0</v>
      </c>
      <c r="GF47" s="240"/>
      <c r="GG47" s="240"/>
      <c r="GH47" s="108">
        <f t="shared" si="61"/>
        <v>0</v>
      </c>
      <c r="GI47" s="240"/>
      <c r="GJ47" s="240"/>
      <c r="GK47" s="108">
        <f t="shared" si="62"/>
        <v>0</v>
      </c>
      <c r="GL47" s="240"/>
      <c r="GM47" s="240"/>
      <c r="GN47" s="108">
        <f t="shared" si="63"/>
        <v>0</v>
      </c>
      <c r="GO47" s="240"/>
      <c r="GP47" s="240"/>
      <c r="GQ47" s="108">
        <f t="shared" si="64"/>
        <v>0</v>
      </c>
      <c r="GR47" s="240"/>
      <c r="GS47" s="240"/>
      <c r="GT47" s="108">
        <f t="shared" si="65"/>
        <v>0</v>
      </c>
      <c r="GU47" s="240"/>
      <c r="GV47" s="240"/>
      <c r="GW47" s="108">
        <f t="shared" si="66"/>
        <v>0</v>
      </c>
      <c r="GX47" s="240"/>
      <c r="GY47" s="240"/>
      <c r="GZ47" s="108">
        <f t="shared" si="67"/>
        <v>0</v>
      </c>
      <c r="HA47" s="240"/>
      <c r="HB47" s="240"/>
      <c r="HC47" s="108">
        <f t="shared" si="68"/>
        <v>0</v>
      </c>
      <c r="HD47" s="240"/>
      <c r="HE47" s="240"/>
      <c r="HF47" s="108">
        <f t="shared" si="69"/>
        <v>0</v>
      </c>
      <c r="HG47" s="240"/>
      <c r="HH47" s="240"/>
      <c r="HI47" s="108">
        <f t="shared" si="70"/>
        <v>0</v>
      </c>
      <c r="HJ47" s="240"/>
      <c r="HK47" s="240"/>
      <c r="HL47" s="108">
        <f t="shared" si="71"/>
        <v>0</v>
      </c>
      <c r="HM47" s="240"/>
      <c r="HN47" s="240"/>
      <c r="HO47" s="108">
        <f t="shared" si="72"/>
        <v>0</v>
      </c>
      <c r="HP47" s="240"/>
      <c r="HQ47" s="240"/>
      <c r="HR47" s="108">
        <f t="shared" si="73"/>
        <v>0</v>
      </c>
      <c r="HS47" s="240"/>
      <c r="HT47" s="240"/>
      <c r="HU47" s="108">
        <f t="shared" si="74"/>
        <v>0</v>
      </c>
      <c r="HV47" s="240"/>
      <c r="HW47" s="240"/>
      <c r="HX47" s="108">
        <f t="shared" si="75"/>
        <v>0</v>
      </c>
      <c r="HY47" s="240"/>
      <c r="HZ47" s="240"/>
      <c r="IA47" s="108">
        <f t="shared" si="76"/>
        <v>0</v>
      </c>
      <c r="IB47" s="240"/>
      <c r="IC47" s="240"/>
      <c r="ID47" s="108">
        <f t="shared" si="77"/>
        <v>0</v>
      </c>
      <c r="IE47" s="240"/>
      <c r="IF47" s="240"/>
      <c r="IG47" s="108">
        <f t="shared" si="78"/>
        <v>0</v>
      </c>
      <c r="IH47" s="240"/>
      <c r="II47" s="240"/>
      <c r="IJ47" s="108">
        <f t="shared" si="79"/>
        <v>0</v>
      </c>
      <c r="IK47" s="240"/>
      <c r="IL47" s="240"/>
      <c r="IM47" s="108">
        <f t="shared" si="80"/>
        <v>0</v>
      </c>
      <c r="IN47" s="240"/>
      <c r="IO47" s="240"/>
      <c r="IP47" s="108">
        <f t="shared" si="81"/>
        <v>0</v>
      </c>
      <c r="IQ47" s="240"/>
      <c r="IR47" s="240"/>
      <c r="IS47" s="108">
        <f t="shared" si="82"/>
        <v>0</v>
      </c>
      <c r="IT47" s="240"/>
      <c r="IU47" s="240"/>
      <c r="IV47" s="108">
        <f t="shared" si="83"/>
        <v>0</v>
      </c>
      <c r="IW47" s="240"/>
      <c r="IX47" s="240"/>
      <c r="IY47" s="108">
        <f t="shared" si="84"/>
        <v>0</v>
      </c>
      <c r="IZ47" s="240"/>
      <c r="JA47" s="240"/>
      <c r="JB47" s="108">
        <f t="shared" si="85"/>
        <v>0</v>
      </c>
      <c r="JC47" s="240"/>
      <c r="JD47" s="240"/>
      <c r="JE47" s="108">
        <f t="shared" si="86"/>
        <v>0</v>
      </c>
      <c r="JF47" s="240"/>
      <c r="JG47" s="240"/>
      <c r="JH47" s="108">
        <f t="shared" si="87"/>
        <v>0</v>
      </c>
      <c r="JI47" s="240"/>
      <c r="JJ47" s="240"/>
      <c r="JK47" s="108">
        <f t="shared" si="88"/>
        <v>0</v>
      </c>
      <c r="JL47" s="240"/>
      <c r="JM47" s="240"/>
      <c r="JN47" s="108">
        <f t="shared" si="89"/>
        <v>0</v>
      </c>
      <c r="JO47" s="240"/>
      <c r="JP47" s="240"/>
      <c r="JQ47" s="108">
        <f t="shared" si="90"/>
        <v>0</v>
      </c>
      <c r="JR47" s="240"/>
      <c r="JS47" s="240"/>
      <c r="JT47" s="108">
        <f t="shared" si="91"/>
        <v>0</v>
      </c>
      <c r="JU47" s="240"/>
      <c r="JV47" s="240"/>
      <c r="JW47" s="108">
        <f t="shared" si="92"/>
        <v>0</v>
      </c>
      <c r="JX47" s="240"/>
      <c r="JY47" s="240"/>
      <c r="JZ47" s="108">
        <f t="shared" si="93"/>
        <v>0</v>
      </c>
      <c r="KA47" s="240"/>
      <c r="KB47" s="240"/>
      <c r="KC47" s="108">
        <f t="shared" si="94"/>
        <v>0</v>
      </c>
      <c r="KD47" s="240"/>
      <c r="KE47" s="240"/>
      <c r="KF47" s="108">
        <f t="shared" si="95"/>
        <v>0</v>
      </c>
      <c r="KG47" s="240"/>
      <c r="KH47" s="240"/>
      <c r="KI47" s="108">
        <f t="shared" si="96"/>
        <v>0</v>
      </c>
      <c r="KJ47" s="240"/>
      <c r="KK47" s="240"/>
      <c r="KL47" s="108">
        <f t="shared" si="97"/>
        <v>0</v>
      </c>
      <c r="KM47" s="240"/>
      <c r="KN47" s="240"/>
      <c r="KO47" s="108">
        <f t="shared" si="98"/>
        <v>0</v>
      </c>
      <c r="KP47" s="240"/>
      <c r="KQ47" s="240"/>
      <c r="KR47" s="108">
        <f t="shared" si="99"/>
        <v>0</v>
      </c>
      <c r="KS47" s="153">
        <f t="shared" si="100"/>
        <v>0</v>
      </c>
    </row>
    <row r="48" spans="1:305" ht="20.100000000000001" customHeight="1" x14ac:dyDescent="0.2">
      <c r="A48" s="248"/>
      <c r="B48" s="111" t="s">
        <v>139</v>
      </c>
      <c r="C48" s="100">
        <v>12</v>
      </c>
      <c r="D48" s="101" t="s">
        <v>205</v>
      </c>
      <c r="E48" s="240"/>
      <c r="F48" s="240"/>
      <c r="G48" s="108">
        <f t="shared" si="0"/>
        <v>0</v>
      </c>
      <c r="H48" s="240"/>
      <c r="I48" s="240"/>
      <c r="J48" s="108">
        <f t="shared" si="1"/>
        <v>0</v>
      </c>
      <c r="K48" s="240"/>
      <c r="L48" s="240"/>
      <c r="M48" s="108">
        <f t="shared" si="2"/>
        <v>0</v>
      </c>
      <c r="N48" s="240"/>
      <c r="O48" s="240"/>
      <c r="P48" s="108">
        <f t="shared" si="3"/>
        <v>0</v>
      </c>
      <c r="Q48" s="240"/>
      <c r="R48" s="240"/>
      <c r="S48" s="108">
        <f t="shared" si="4"/>
        <v>0</v>
      </c>
      <c r="T48" s="240"/>
      <c r="U48" s="240"/>
      <c r="V48" s="108">
        <f t="shared" si="5"/>
        <v>0</v>
      </c>
      <c r="W48" s="240"/>
      <c r="X48" s="240"/>
      <c r="Y48" s="108">
        <f t="shared" si="6"/>
        <v>0</v>
      </c>
      <c r="Z48" s="240"/>
      <c r="AA48" s="240"/>
      <c r="AB48" s="108">
        <f t="shared" si="7"/>
        <v>0</v>
      </c>
      <c r="AC48" s="240"/>
      <c r="AD48" s="240"/>
      <c r="AE48" s="108">
        <f t="shared" si="8"/>
        <v>0</v>
      </c>
      <c r="AF48" s="240"/>
      <c r="AG48" s="240"/>
      <c r="AH48" s="108">
        <f t="shared" si="9"/>
        <v>0</v>
      </c>
      <c r="AI48" s="240"/>
      <c r="AJ48" s="240"/>
      <c r="AK48" s="108">
        <f t="shared" si="10"/>
        <v>0</v>
      </c>
      <c r="AL48" s="240"/>
      <c r="AM48" s="240"/>
      <c r="AN48" s="108">
        <f t="shared" si="11"/>
        <v>0</v>
      </c>
      <c r="AO48" s="240"/>
      <c r="AP48" s="240"/>
      <c r="AQ48" s="108">
        <f t="shared" si="12"/>
        <v>0</v>
      </c>
      <c r="AR48" s="240"/>
      <c r="AS48" s="240"/>
      <c r="AT48" s="108">
        <f t="shared" si="13"/>
        <v>0</v>
      </c>
      <c r="AU48" s="240"/>
      <c r="AV48" s="240"/>
      <c r="AW48" s="108">
        <f t="shared" si="14"/>
        <v>0</v>
      </c>
      <c r="AX48" s="240"/>
      <c r="AY48" s="240"/>
      <c r="AZ48" s="108">
        <f t="shared" si="15"/>
        <v>0</v>
      </c>
      <c r="BA48" s="240"/>
      <c r="BB48" s="240"/>
      <c r="BC48" s="108">
        <f t="shared" si="16"/>
        <v>0</v>
      </c>
      <c r="BD48" s="240"/>
      <c r="BE48" s="240"/>
      <c r="BF48" s="108">
        <f t="shared" si="17"/>
        <v>0</v>
      </c>
      <c r="BG48" s="240"/>
      <c r="BH48" s="240"/>
      <c r="BI48" s="108">
        <f t="shared" si="18"/>
        <v>0</v>
      </c>
      <c r="BJ48" s="240"/>
      <c r="BK48" s="240"/>
      <c r="BL48" s="108">
        <f t="shared" si="19"/>
        <v>0</v>
      </c>
      <c r="BM48" s="240"/>
      <c r="BN48" s="240"/>
      <c r="BO48" s="108">
        <f t="shared" si="20"/>
        <v>0</v>
      </c>
      <c r="BP48" s="240"/>
      <c r="BQ48" s="240"/>
      <c r="BR48" s="108">
        <f t="shared" si="21"/>
        <v>0</v>
      </c>
      <c r="BS48" s="240"/>
      <c r="BT48" s="240"/>
      <c r="BU48" s="108">
        <f t="shared" si="22"/>
        <v>0</v>
      </c>
      <c r="BV48" s="240"/>
      <c r="BW48" s="240"/>
      <c r="BX48" s="108">
        <f t="shared" si="23"/>
        <v>0</v>
      </c>
      <c r="BY48" s="240"/>
      <c r="BZ48" s="240"/>
      <c r="CA48" s="108">
        <f t="shared" si="24"/>
        <v>0</v>
      </c>
      <c r="CB48" s="240"/>
      <c r="CC48" s="240"/>
      <c r="CD48" s="108">
        <f t="shared" si="25"/>
        <v>0</v>
      </c>
      <c r="CE48" s="240"/>
      <c r="CF48" s="240"/>
      <c r="CG48" s="108">
        <f t="shared" si="26"/>
        <v>0</v>
      </c>
      <c r="CH48" s="240"/>
      <c r="CI48" s="240"/>
      <c r="CJ48" s="108">
        <f t="shared" si="27"/>
        <v>0</v>
      </c>
      <c r="CK48" s="240"/>
      <c r="CL48" s="240"/>
      <c r="CM48" s="108">
        <f t="shared" si="28"/>
        <v>0</v>
      </c>
      <c r="CN48" s="240"/>
      <c r="CO48" s="240"/>
      <c r="CP48" s="108">
        <f t="shared" si="29"/>
        <v>0</v>
      </c>
      <c r="CQ48" s="240"/>
      <c r="CR48" s="240"/>
      <c r="CS48" s="108">
        <f t="shared" si="30"/>
        <v>0</v>
      </c>
      <c r="CT48" s="240"/>
      <c r="CU48" s="240"/>
      <c r="CV48" s="108">
        <f t="shared" si="31"/>
        <v>0</v>
      </c>
      <c r="CW48" s="240"/>
      <c r="CX48" s="240"/>
      <c r="CY48" s="108">
        <f t="shared" si="32"/>
        <v>0</v>
      </c>
      <c r="CZ48" s="240"/>
      <c r="DA48" s="240"/>
      <c r="DB48" s="108">
        <f t="shared" si="33"/>
        <v>0</v>
      </c>
      <c r="DC48" s="240"/>
      <c r="DD48" s="240"/>
      <c r="DE48" s="108">
        <f t="shared" si="34"/>
        <v>0</v>
      </c>
      <c r="DF48" s="240"/>
      <c r="DG48" s="240"/>
      <c r="DH48" s="108">
        <f t="shared" si="35"/>
        <v>0</v>
      </c>
      <c r="DI48" s="240"/>
      <c r="DJ48" s="240"/>
      <c r="DK48" s="108">
        <f t="shared" si="36"/>
        <v>0</v>
      </c>
      <c r="DL48" s="240"/>
      <c r="DM48" s="240"/>
      <c r="DN48" s="108">
        <f t="shared" si="37"/>
        <v>0</v>
      </c>
      <c r="DO48" s="240"/>
      <c r="DP48" s="240"/>
      <c r="DQ48" s="108">
        <f t="shared" si="38"/>
        <v>0</v>
      </c>
      <c r="DR48" s="240"/>
      <c r="DS48" s="240"/>
      <c r="DT48" s="108">
        <f t="shared" si="39"/>
        <v>0</v>
      </c>
      <c r="DU48" s="240"/>
      <c r="DV48" s="240"/>
      <c r="DW48" s="108">
        <f t="shared" si="40"/>
        <v>0</v>
      </c>
      <c r="DX48" s="240"/>
      <c r="DY48" s="240"/>
      <c r="DZ48" s="108">
        <f t="shared" si="41"/>
        <v>0</v>
      </c>
      <c r="EA48" s="240"/>
      <c r="EB48" s="240"/>
      <c r="EC48" s="108">
        <f t="shared" si="42"/>
        <v>0</v>
      </c>
      <c r="ED48" s="240"/>
      <c r="EE48" s="240"/>
      <c r="EF48" s="108">
        <f t="shared" si="43"/>
        <v>0</v>
      </c>
      <c r="EG48" s="240"/>
      <c r="EH48" s="240"/>
      <c r="EI48" s="108">
        <f t="shared" si="44"/>
        <v>0</v>
      </c>
      <c r="EJ48" s="240"/>
      <c r="EK48" s="240"/>
      <c r="EL48" s="108">
        <f t="shared" si="45"/>
        <v>0</v>
      </c>
      <c r="EM48" s="240"/>
      <c r="EN48" s="240"/>
      <c r="EO48" s="108">
        <f t="shared" si="46"/>
        <v>0</v>
      </c>
      <c r="EP48" s="240"/>
      <c r="EQ48" s="240"/>
      <c r="ER48" s="108">
        <f t="shared" si="47"/>
        <v>0</v>
      </c>
      <c r="ES48" s="240"/>
      <c r="ET48" s="240"/>
      <c r="EU48" s="108">
        <f t="shared" si="48"/>
        <v>0</v>
      </c>
      <c r="EV48" s="240"/>
      <c r="EW48" s="240"/>
      <c r="EX48" s="108">
        <f t="shared" si="49"/>
        <v>0</v>
      </c>
      <c r="EY48" s="240"/>
      <c r="EZ48" s="240"/>
      <c r="FA48" s="108">
        <f t="shared" si="50"/>
        <v>0</v>
      </c>
      <c r="FB48" s="240"/>
      <c r="FC48" s="240"/>
      <c r="FD48" s="108">
        <f t="shared" si="51"/>
        <v>0</v>
      </c>
      <c r="FE48" s="240"/>
      <c r="FF48" s="240"/>
      <c r="FG48" s="108">
        <f t="shared" si="52"/>
        <v>0</v>
      </c>
      <c r="FH48" s="240"/>
      <c r="FI48" s="240"/>
      <c r="FJ48" s="108">
        <f t="shared" si="53"/>
        <v>0</v>
      </c>
      <c r="FK48" s="240"/>
      <c r="FL48" s="240"/>
      <c r="FM48" s="108">
        <f t="shared" si="54"/>
        <v>0</v>
      </c>
      <c r="FN48" s="240"/>
      <c r="FO48" s="240"/>
      <c r="FP48" s="108">
        <f t="shared" si="55"/>
        <v>0</v>
      </c>
      <c r="FQ48" s="240"/>
      <c r="FR48" s="240"/>
      <c r="FS48" s="108">
        <f t="shared" si="56"/>
        <v>0</v>
      </c>
      <c r="FT48" s="240"/>
      <c r="FU48" s="240"/>
      <c r="FV48" s="108">
        <f t="shared" si="57"/>
        <v>0</v>
      </c>
      <c r="FW48" s="240"/>
      <c r="FX48" s="240"/>
      <c r="FY48" s="108">
        <f t="shared" si="58"/>
        <v>0</v>
      </c>
      <c r="FZ48" s="240"/>
      <c r="GA48" s="240"/>
      <c r="GB48" s="108">
        <f t="shared" si="59"/>
        <v>0</v>
      </c>
      <c r="GC48" s="240"/>
      <c r="GD48" s="240"/>
      <c r="GE48" s="108">
        <f t="shared" si="60"/>
        <v>0</v>
      </c>
      <c r="GF48" s="240"/>
      <c r="GG48" s="240"/>
      <c r="GH48" s="108">
        <f t="shared" si="61"/>
        <v>0</v>
      </c>
      <c r="GI48" s="240"/>
      <c r="GJ48" s="240"/>
      <c r="GK48" s="108">
        <f t="shared" si="62"/>
        <v>0</v>
      </c>
      <c r="GL48" s="240"/>
      <c r="GM48" s="240"/>
      <c r="GN48" s="108">
        <f t="shared" si="63"/>
        <v>0</v>
      </c>
      <c r="GO48" s="240"/>
      <c r="GP48" s="240"/>
      <c r="GQ48" s="108">
        <f t="shared" si="64"/>
        <v>0</v>
      </c>
      <c r="GR48" s="240"/>
      <c r="GS48" s="240"/>
      <c r="GT48" s="108">
        <f t="shared" si="65"/>
        <v>0</v>
      </c>
      <c r="GU48" s="240"/>
      <c r="GV48" s="240"/>
      <c r="GW48" s="108">
        <f t="shared" si="66"/>
        <v>0</v>
      </c>
      <c r="GX48" s="240"/>
      <c r="GY48" s="240"/>
      <c r="GZ48" s="108">
        <f t="shared" si="67"/>
        <v>0</v>
      </c>
      <c r="HA48" s="240"/>
      <c r="HB48" s="240"/>
      <c r="HC48" s="108">
        <f t="shared" si="68"/>
        <v>0</v>
      </c>
      <c r="HD48" s="240"/>
      <c r="HE48" s="240"/>
      <c r="HF48" s="108">
        <f t="shared" si="69"/>
        <v>0</v>
      </c>
      <c r="HG48" s="240"/>
      <c r="HH48" s="240"/>
      <c r="HI48" s="108">
        <f t="shared" si="70"/>
        <v>0</v>
      </c>
      <c r="HJ48" s="240"/>
      <c r="HK48" s="240"/>
      <c r="HL48" s="108">
        <f t="shared" si="71"/>
        <v>0</v>
      </c>
      <c r="HM48" s="240"/>
      <c r="HN48" s="240"/>
      <c r="HO48" s="108">
        <f t="shared" si="72"/>
        <v>0</v>
      </c>
      <c r="HP48" s="240"/>
      <c r="HQ48" s="240"/>
      <c r="HR48" s="108">
        <f t="shared" si="73"/>
        <v>0</v>
      </c>
      <c r="HS48" s="240"/>
      <c r="HT48" s="240"/>
      <c r="HU48" s="108">
        <f t="shared" si="74"/>
        <v>0</v>
      </c>
      <c r="HV48" s="240"/>
      <c r="HW48" s="240"/>
      <c r="HX48" s="108">
        <f t="shared" si="75"/>
        <v>0</v>
      </c>
      <c r="HY48" s="240"/>
      <c r="HZ48" s="240"/>
      <c r="IA48" s="108">
        <f t="shared" si="76"/>
        <v>0</v>
      </c>
      <c r="IB48" s="240"/>
      <c r="IC48" s="240"/>
      <c r="ID48" s="108">
        <f t="shared" si="77"/>
        <v>0</v>
      </c>
      <c r="IE48" s="240"/>
      <c r="IF48" s="240"/>
      <c r="IG48" s="108">
        <f t="shared" si="78"/>
        <v>0</v>
      </c>
      <c r="IH48" s="240"/>
      <c r="II48" s="240"/>
      <c r="IJ48" s="108">
        <f t="shared" si="79"/>
        <v>0</v>
      </c>
      <c r="IK48" s="240"/>
      <c r="IL48" s="240"/>
      <c r="IM48" s="108">
        <f t="shared" si="80"/>
        <v>0</v>
      </c>
      <c r="IN48" s="240"/>
      <c r="IO48" s="240"/>
      <c r="IP48" s="108">
        <f t="shared" si="81"/>
        <v>0</v>
      </c>
      <c r="IQ48" s="240"/>
      <c r="IR48" s="240"/>
      <c r="IS48" s="108">
        <f t="shared" si="82"/>
        <v>0</v>
      </c>
      <c r="IT48" s="240"/>
      <c r="IU48" s="240"/>
      <c r="IV48" s="108">
        <f t="shared" si="83"/>
        <v>0</v>
      </c>
      <c r="IW48" s="240"/>
      <c r="IX48" s="240"/>
      <c r="IY48" s="108">
        <f t="shared" si="84"/>
        <v>0</v>
      </c>
      <c r="IZ48" s="240"/>
      <c r="JA48" s="240"/>
      <c r="JB48" s="108">
        <f t="shared" si="85"/>
        <v>0</v>
      </c>
      <c r="JC48" s="240"/>
      <c r="JD48" s="240"/>
      <c r="JE48" s="108">
        <f t="shared" si="86"/>
        <v>0</v>
      </c>
      <c r="JF48" s="240"/>
      <c r="JG48" s="240"/>
      <c r="JH48" s="108">
        <f t="shared" si="87"/>
        <v>0</v>
      </c>
      <c r="JI48" s="240"/>
      <c r="JJ48" s="240"/>
      <c r="JK48" s="108">
        <f t="shared" si="88"/>
        <v>0</v>
      </c>
      <c r="JL48" s="240"/>
      <c r="JM48" s="240"/>
      <c r="JN48" s="108">
        <f t="shared" si="89"/>
        <v>0</v>
      </c>
      <c r="JO48" s="240"/>
      <c r="JP48" s="240"/>
      <c r="JQ48" s="108">
        <f t="shared" si="90"/>
        <v>0</v>
      </c>
      <c r="JR48" s="240"/>
      <c r="JS48" s="240"/>
      <c r="JT48" s="108">
        <f t="shared" si="91"/>
        <v>0</v>
      </c>
      <c r="JU48" s="240"/>
      <c r="JV48" s="240"/>
      <c r="JW48" s="108">
        <f t="shared" si="92"/>
        <v>0</v>
      </c>
      <c r="JX48" s="240"/>
      <c r="JY48" s="240"/>
      <c r="JZ48" s="108">
        <f t="shared" si="93"/>
        <v>0</v>
      </c>
      <c r="KA48" s="240"/>
      <c r="KB48" s="240"/>
      <c r="KC48" s="108">
        <f t="shared" si="94"/>
        <v>0</v>
      </c>
      <c r="KD48" s="240"/>
      <c r="KE48" s="240"/>
      <c r="KF48" s="108">
        <f t="shared" si="95"/>
        <v>0</v>
      </c>
      <c r="KG48" s="240"/>
      <c r="KH48" s="240"/>
      <c r="KI48" s="108">
        <f t="shared" si="96"/>
        <v>0</v>
      </c>
      <c r="KJ48" s="240"/>
      <c r="KK48" s="240"/>
      <c r="KL48" s="108">
        <f t="shared" si="97"/>
        <v>0</v>
      </c>
      <c r="KM48" s="240"/>
      <c r="KN48" s="240"/>
      <c r="KO48" s="108">
        <f t="shared" si="98"/>
        <v>0</v>
      </c>
      <c r="KP48" s="240"/>
      <c r="KQ48" s="240"/>
      <c r="KR48" s="108">
        <f t="shared" si="99"/>
        <v>0</v>
      </c>
      <c r="KS48" s="153">
        <f t="shared" si="100"/>
        <v>0</v>
      </c>
    </row>
    <row r="49" spans="1:305" ht="20.100000000000001" customHeight="1" x14ac:dyDescent="0.2">
      <c r="A49" s="248"/>
      <c r="B49" s="111" t="s">
        <v>138</v>
      </c>
      <c r="C49" s="100">
        <v>16</v>
      </c>
      <c r="D49" s="101" t="s">
        <v>206</v>
      </c>
      <c r="E49" s="240"/>
      <c r="F49" s="240"/>
      <c r="G49" s="108">
        <f t="shared" si="0"/>
        <v>0</v>
      </c>
      <c r="H49" s="240"/>
      <c r="I49" s="240"/>
      <c r="J49" s="108">
        <f t="shared" si="1"/>
        <v>0</v>
      </c>
      <c r="K49" s="240"/>
      <c r="L49" s="240"/>
      <c r="M49" s="108">
        <f t="shared" si="2"/>
        <v>0</v>
      </c>
      <c r="N49" s="240"/>
      <c r="O49" s="240"/>
      <c r="P49" s="108">
        <f t="shared" si="3"/>
        <v>0</v>
      </c>
      <c r="Q49" s="240"/>
      <c r="R49" s="240"/>
      <c r="S49" s="108">
        <f t="shared" si="4"/>
        <v>0</v>
      </c>
      <c r="T49" s="240"/>
      <c r="U49" s="240"/>
      <c r="V49" s="108">
        <f t="shared" si="5"/>
        <v>0</v>
      </c>
      <c r="W49" s="240"/>
      <c r="X49" s="240"/>
      <c r="Y49" s="108">
        <f t="shared" si="6"/>
        <v>0</v>
      </c>
      <c r="Z49" s="240"/>
      <c r="AA49" s="240"/>
      <c r="AB49" s="108">
        <f t="shared" si="7"/>
        <v>0</v>
      </c>
      <c r="AC49" s="240"/>
      <c r="AD49" s="240"/>
      <c r="AE49" s="108">
        <f t="shared" si="8"/>
        <v>0</v>
      </c>
      <c r="AF49" s="240"/>
      <c r="AG49" s="240"/>
      <c r="AH49" s="108">
        <f t="shared" si="9"/>
        <v>0</v>
      </c>
      <c r="AI49" s="240"/>
      <c r="AJ49" s="240"/>
      <c r="AK49" s="108">
        <f t="shared" si="10"/>
        <v>0</v>
      </c>
      <c r="AL49" s="240"/>
      <c r="AM49" s="240"/>
      <c r="AN49" s="108">
        <f t="shared" si="11"/>
        <v>0</v>
      </c>
      <c r="AO49" s="240"/>
      <c r="AP49" s="240"/>
      <c r="AQ49" s="108">
        <f t="shared" si="12"/>
        <v>0</v>
      </c>
      <c r="AR49" s="240"/>
      <c r="AS49" s="240"/>
      <c r="AT49" s="108">
        <f t="shared" si="13"/>
        <v>0</v>
      </c>
      <c r="AU49" s="240"/>
      <c r="AV49" s="240"/>
      <c r="AW49" s="108">
        <f t="shared" si="14"/>
        <v>0</v>
      </c>
      <c r="AX49" s="240"/>
      <c r="AY49" s="240"/>
      <c r="AZ49" s="108">
        <f t="shared" si="15"/>
        <v>0</v>
      </c>
      <c r="BA49" s="240"/>
      <c r="BB49" s="240"/>
      <c r="BC49" s="108">
        <f t="shared" si="16"/>
        <v>0</v>
      </c>
      <c r="BD49" s="240"/>
      <c r="BE49" s="240"/>
      <c r="BF49" s="108">
        <f t="shared" si="17"/>
        <v>0</v>
      </c>
      <c r="BG49" s="240"/>
      <c r="BH49" s="240"/>
      <c r="BI49" s="108">
        <f t="shared" si="18"/>
        <v>0</v>
      </c>
      <c r="BJ49" s="240"/>
      <c r="BK49" s="240"/>
      <c r="BL49" s="108">
        <f t="shared" si="19"/>
        <v>0</v>
      </c>
      <c r="BM49" s="240"/>
      <c r="BN49" s="240"/>
      <c r="BO49" s="108">
        <f t="shared" si="20"/>
        <v>0</v>
      </c>
      <c r="BP49" s="240"/>
      <c r="BQ49" s="240"/>
      <c r="BR49" s="108">
        <f t="shared" si="21"/>
        <v>0</v>
      </c>
      <c r="BS49" s="240"/>
      <c r="BT49" s="240"/>
      <c r="BU49" s="108">
        <f t="shared" si="22"/>
        <v>0</v>
      </c>
      <c r="BV49" s="240"/>
      <c r="BW49" s="240"/>
      <c r="BX49" s="108">
        <f t="shared" si="23"/>
        <v>0</v>
      </c>
      <c r="BY49" s="240"/>
      <c r="BZ49" s="240"/>
      <c r="CA49" s="108">
        <f t="shared" si="24"/>
        <v>0</v>
      </c>
      <c r="CB49" s="240"/>
      <c r="CC49" s="240"/>
      <c r="CD49" s="108">
        <f t="shared" si="25"/>
        <v>0</v>
      </c>
      <c r="CE49" s="240"/>
      <c r="CF49" s="240"/>
      <c r="CG49" s="108">
        <f t="shared" si="26"/>
        <v>0</v>
      </c>
      <c r="CH49" s="240"/>
      <c r="CI49" s="240"/>
      <c r="CJ49" s="108">
        <f t="shared" si="27"/>
        <v>0</v>
      </c>
      <c r="CK49" s="240"/>
      <c r="CL49" s="240"/>
      <c r="CM49" s="108">
        <f t="shared" si="28"/>
        <v>0</v>
      </c>
      <c r="CN49" s="240"/>
      <c r="CO49" s="240"/>
      <c r="CP49" s="108">
        <f t="shared" si="29"/>
        <v>0</v>
      </c>
      <c r="CQ49" s="240"/>
      <c r="CR49" s="240"/>
      <c r="CS49" s="108">
        <f t="shared" si="30"/>
        <v>0</v>
      </c>
      <c r="CT49" s="240"/>
      <c r="CU49" s="240"/>
      <c r="CV49" s="108">
        <f t="shared" si="31"/>
        <v>0</v>
      </c>
      <c r="CW49" s="240"/>
      <c r="CX49" s="240"/>
      <c r="CY49" s="108">
        <f t="shared" si="32"/>
        <v>0</v>
      </c>
      <c r="CZ49" s="240"/>
      <c r="DA49" s="240"/>
      <c r="DB49" s="108">
        <f t="shared" si="33"/>
        <v>0</v>
      </c>
      <c r="DC49" s="240"/>
      <c r="DD49" s="240"/>
      <c r="DE49" s="108">
        <f t="shared" si="34"/>
        <v>0</v>
      </c>
      <c r="DF49" s="240"/>
      <c r="DG49" s="240"/>
      <c r="DH49" s="108">
        <f t="shared" si="35"/>
        <v>0</v>
      </c>
      <c r="DI49" s="240"/>
      <c r="DJ49" s="240"/>
      <c r="DK49" s="108">
        <f t="shared" si="36"/>
        <v>0</v>
      </c>
      <c r="DL49" s="240"/>
      <c r="DM49" s="240"/>
      <c r="DN49" s="108">
        <f t="shared" si="37"/>
        <v>0</v>
      </c>
      <c r="DO49" s="240"/>
      <c r="DP49" s="240"/>
      <c r="DQ49" s="108">
        <f t="shared" si="38"/>
        <v>0</v>
      </c>
      <c r="DR49" s="240"/>
      <c r="DS49" s="240"/>
      <c r="DT49" s="108">
        <f t="shared" si="39"/>
        <v>0</v>
      </c>
      <c r="DU49" s="240"/>
      <c r="DV49" s="240"/>
      <c r="DW49" s="108">
        <f t="shared" si="40"/>
        <v>0</v>
      </c>
      <c r="DX49" s="240"/>
      <c r="DY49" s="240"/>
      <c r="DZ49" s="108">
        <f t="shared" si="41"/>
        <v>0</v>
      </c>
      <c r="EA49" s="240"/>
      <c r="EB49" s="240"/>
      <c r="EC49" s="108">
        <f t="shared" si="42"/>
        <v>0</v>
      </c>
      <c r="ED49" s="240"/>
      <c r="EE49" s="240"/>
      <c r="EF49" s="108">
        <f t="shared" si="43"/>
        <v>0</v>
      </c>
      <c r="EG49" s="240"/>
      <c r="EH49" s="240"/>
      <c r="EI49" s="108">
        <f t="shared" si="44"/>
        <v>0</v>
      </c>
      <c r="EJ49" s="240"/>
      <c r="EK49" s="240"/>
      <c r="EL49" s="108">
        <f t="shared" si="45"/>
        <v>0</v>
      </c>
      <c r="EM49" s="240"/>
      <c r="EN49" s="240"/>
      <c r="EO49" s="108">
        <f t="shared" si="46"/>
        <v>0</v>
      </c>
      <c r="EP49" s="240"/>
      <c r="EQ49" s="240"/>
      <c r="ER49" s="108">
        <f t="shared" si="47"/>
        <v>0</v>
      </c>
      <c r="ES49" s="240"/>
      <c r="ET49" s="240"/>
      <c r="EU49" s="108">
        <f t="shared" si="48"/>
        <v>0</v>
      </c>
      <c r="EV49" s="240"/>
      <c r="EW49" s="240"/>
      <c r="EX49" s="108">
        <f t="shared" si="49"/>
        <v>0</v>
      </c>
      <c r="EY49" s="240"/>
      <c r="EZ49" s="240"/>
      <c r="FA49" s="108">
        <f t="shared" si="50"/>
        <v>0</v>
      </c>
      <c r="FB49" s="240"/>
      <c r="FC49" s="240"/>
      <c r="FD49" s="108">
        <f t="shared" si="51"/>
        <v>0</v>
      </c>
      <c r="FE49" s="240"/>
      <c r="FF49" s="240"/>
      <c r="FG49" s="108">
        <f t="shared" si="52"/>
        <v>0</v>
      </c>
      <c r="FH49" s="240"/>
      <c r="FI49" s="240"/>
      <c r="FJ49" s="108">
        <f t="shared" si="53"/>
        <v>0</v>
      </c>
      <c r="FK49" s="240"/>
      <c r="FL49" s="240"/>
      <c r="FM49" s="108">
        <f t="shared" si="54"/>
        <v>0</v>
      </c>
      <c r="FN49" s="240"/>
      <c r="FO49" s="240"/>
      <c r="FP49" s="108">
        <f t="shared" si="55"/>
        <v>0</v>
      </c>
      <c r="FQ49" s="240"/>
      <c r="FR49" s="240"/>
      <c r="FS49" s="108">
        <f t="shared" si="56"/>
        <v>0</v>
      </c>
      <c r="FT49" s="240"/>
      <c r="FU49" s="240"/>
      <c r="FV49" s="108">
        <f t="shared" si="57"/>
        <v>0</v>
      </c>
      <c r="FW49" s="240"/>
      <c r="FX49" s="240"/>
      <c r="FY49" s="108">
        <f t="shared" si="58"/>
        <v>0</v>
      </c>
      <c r="FZ49" s="240"/>
      <c r="GA49" s="240"/>
      <c r="GB49" s="108">
        <f t="shared" si="59"/>
        <v>0</v>
      </c>
      <c r="GC49" s="240"/>
      <c r="GD49" s="240"/>
      <c r="GE49" s="108">
        <f t="shared" si="60"/>
        <v>0</v>
      </c>
      <c r="GF49" s="240"/>
      <c r="GG49" s="240"/>
      <c r="GH49" s="108">
        <f t="shared" si="61"/>
        <v>0</v>
      </c>
      <c r="GI49" s="240"/>
      <c r="GJ49" s="240"/>
      <c r="GK49" s="108">
        <f t="shared" si="62"/>
        <v>0</v>
      </c>
      <c r="GL49" s="240"/>
      <c r="GM49" s="240"/>
      <c r="GN49" s="108">
        <f t="shared" si="63"/>
        <v>0</v>
      </c>
      <c r="GO49" s="240"/>
      <c r="GP49" s="240"/>
      <c r="GQ49" s="108">
        <f t="shared" si="64"/>
        <v>0</v>
      </c>
      <c r="GR49" s="240"/>
      <c r="GS49" s="240"/>
      <c r="GT49" s="108">
        <f t="shared" si="65"/>
        <v>0</v>
      </c>
      <c r="GU49" s="240"/>
      <c r="GV49" s="240"/>
      <c r="GW49" s="108">
        <f t="shared" si="66"/>
        <v>0</v>
      </c>
      <c r="GX49" s="240"/>
      <c r="GY49" s="240"/>
      <c r="GZ49" s="108">
        <f t="shared" si="67"/>
        <v>0</v>
      </c>
      <c r="HA49" s="240"/>
      <c r="HB49" s="240"/>
      <c r="HC49" s="108">
        <f t="shared" si="68"/>
        <v>0</v>
      </c>
      <c r="HD49" s="240"/>
      <c r="HE49" s="240"/>
      <c r="HF49" s="108">
        <f t="shared" si="69"/>
        <v>0</v>
      </c>
      <c r="HG49" s="240"/>
      <c r="HH49" s="240"/>
      <c r="HI49" s="108">
        <f t="shared" si="70"/>
        <v>0</v>
      </c>
      <c r="HJ49" s="240"/>
      <c r="HK49" s="240"/>
      <c r="HL49" s="108">
        <f t="shared" si="71"/>
        <v>0</v>
      </c>
      <c r="HM49" s="240"/>
      <c r="HN49" s="240"/>
      <c r="HO49" s="108">
        <f t="shared" si="72"/>
        <v>0</v>
      </c>
      <c r="HP49" s="240"/>
      <c r="HQ49" s="240"/>
      <c r="HR49" s="108">
        <f t="shared" si="73"/>
        <v>0</v>
      </c>
      <c r="HS49" s="240"/>
      <c r="HT49" s="240"/>
      <c r="HU49" s="108">
        <f t="shared" si="74"/>
        <v>0</v>
      </c>
      <c r="HV49" s="240"/>
      <c r="HW49" s="240"/>
      <c r="HX49" s="108">
        <f t="shared" si="75"/>
        <v>0</v>
      </c>
      <c r="HY49" s="240"/>
      <c r="HZ49" s="240"/>
      <c r="IA49" s="108">
        <f t="shared" si="76"/>
        <v>0</v>
      </c>
      <c r="IB49" s="240"/>
      <c r="IC49" s="240"/>
      <c r="ID49" s="108">
        <f t="shared" si="77"/>
        <v>0</v>
      </c>
      <c r="IE49" s="240"/>
      <c r="IF49" s="240"/>
      <c r="IG49" s="108">
        <f t="shared" si="78"/>
        <v>0</v>
      </c>
      <c r="IH49" s="240"/>
      <c r="II49" s="240"/>
      <c r="IJ49" s="108">
        <f t="shared" si="79"/>
        <v>0</v>
      </c>
      <c r="IK49" s="240"/>
      <c r="IL49" s="240"/>
      <c r="IM49" s="108">
        <f t="shared" si="80"/>
        <v>0</v>
      </c>
      <c r="IN49" s="240"/>
      <c r="IO49" s="240"/>
      <c r="IP49" s="108">
        <f t="shared" si="81"/>
        <v>0</v>
      </c>
      <c r="IQ49" s="240"/>
      <c r="IR49" s="240"/>
      <c r="IS49" s="108">
        <f t="shared" si="82"/>
        <v>0</v>
      </c>
      <c r="IT49" s="240"/>
      <c r="IU49" s="240"/>
      <c r="IV49" s="108">
        <f t="shared" si="83"/>
        <v>0</v>
      </c>
      <c r="IW49" s="240"/>
      <c r="IX49" s="240"/>
      <c r="IY49" s="108">
        <f t="shared" si="84"/>
        <v>0</v>
      </c>
      <c r="IZ49" s="240"/>
      <c r="JA49" s="240"/>
      <c r="JB49" s="108">
        <f t="shared" si="85"/>
        <v>0</v>
      </c>
      <c r="JC49" s="240"/>
      <c r="JD49" s="240"/>
      <c r="JE49" s="108">
        <f t="shared" si="86"/>
        <v>0</v>
      </c>
      <c r="JF49" s="240"/>
      <c r="JG49" s="240"/>
      <c r="JH49" s="108">
        <f t="shared" si="87"/>
        <v>0</v>
      </c>
      <c r="JI49" s="240"/>
      <c r="JJ49" s="240"/>
      <c r="JK49" s="108">
        <f t="shared" si="88"/>
        <v>0</v>
      </c>
      <c r="JL49" s="240"/>
      <c r="JM49" s="240"/>
      <c r="JN49" s="108">
        <f t="shared" si="89"/>
        <v>0</v>
      </c>
      <c r="JO49" s="240"/>
      <c r="JP49" s="240"/>
      <c r="JQ49" s="108">
        <f t="shared" si="90"/>
        <v>0</v>
      </c>
      <c r="JR49" s="240"/>
      <c r="JS49" s="240"/>
      <c r="JT49" s="108">
        <f t="shared" si="91"/>
        <v>0</v>
      </c>
      <c r="JU49" s="240"/>
      <c r="JV49" s="240"/>
      <c r="JW49" s="108">
        <f t="shared" si="92"/>
        <v>0</v>
      </c>
      <c r="JX49" s="240"/>
      <c r="JY49" s="240"/>
      <c r="JZ49" s="108">
        <f t="shared" si="93"/>
        <v>0</v>
      </c>
      <c r="KA49" s="240"/>
      <c r="KB49" s="240"/>
      <c r="KC49" s="108">
        <f t="shared" si="94"/>
        <v>0</v>
      </c>
      <c r="KD49" s="240"/>
      <c r="KE49" s="240"/>
      <c r="KF49" s="108">
        <f t="shared" si="95"/>
        <v>0</v>
      </c>
      <c r="KG49" s="240"/>
      <c r="KH49" s="240"/>
      <c r="KI49" s="108">
        <f t="shared" si="96"/>
        <v>0</v>
      </c>
      <c r="KJ49" s="240"/>
      <c r="KK49" s="240"/>
      <c r="KL49" s="108">
        <f t="shared" si="97"/>
        <v>0</v>
      </c>
      <c r="KM49" s="240"/>
      <c r="KN49" s="240"/>
      <c r="KO49" s="108">
        <f t="shared" si="98"/>
        <v>0</v>
      </c>
      <c r="KP49" s="240"/>
      <c r="KQ49" s="240"/>
      <c r="KR49" s="108">
        <f t="shared" si="99"/>
        <v>0</v>
      </c>
      <c r="KS49" s="153">
        <f t="shared" si="100"/>
        <v>0</v>
      </c>
    </row>
    <row r="50" spans="1:305" ht="20.100000000000001" customHeight="1" x14ac:dyDescent="0.2">
      <c r="A50" s="248"/>
      <c r="B50" s="111" t="s">
        <v>140</v>
      </c>
      <c r="C50" s="100">
        <v>18</v>
      </c>
      <c r="D50" s="101" t="s">
        <v>207</v>
      </c>
      <c r="E50" s="242"/>
      <c r="F50" s="243"/>
      <c r="G50" s="108">
        <f t="shared" si="0"/>
        <v>0</v>
      </c>
      <c r="H50" s="240"/>
      <c r="I50" s="240"/>
      <c r="J50" s="108">
        <f t="shared" si="1"/>
        <v>0</v>
      </c>
      <c r="K50" s="240"/>
      <c r="L50" s="240"/>
      <c r="M50" s="108">
        <f t="shared" si="2"/>
        <v>0</v>
      </c>
      <c r="N50" s="240"/>
      <c r="O50" s="240"/>
      <c r="P50" s="108">
        <f t="shared" si="3"/>
        <v>0</v>
      </c>
      <c r="Q50" s="240"/>
      <c r="R50" s="240"/>
      <c r="S50" s="108">
        <f t="shared" si="4"/>
        <v>0</v>
      </c>
      <c r="T50" s="240"/>
      <c r="U50" s="240"/>
      <c r="V50" s="108">
        <f t="shared" si="5"/>
        <v>0</v>
      </c>
      <c r="W50" s="240"/>
      <c r="X50" s="240"/>
      <c r="Y50" s="108">
        <f t="shared" si="6"/>
        <v>0</v>
      </c>
      <c r="Z50" s="240"/>
      <c r="AA50" s="240"/>
      <c r="AB50" s="108">
        <f t="shared" si="7"/>
        <v>0</v>
      </c>
      <c r="AC50" s="240"/>
      <c r="AD50" s="240"/>
      <c r="AE50" s="108">
        <f t="shared" si="8"/>
        <v>0</v>
      </c>
      <c r="AF50" s="240"/>
      <c r="AG50" s="240"/>
      <c r="AH50" s="108">
        <f t="shared" si="9"/>
        <v>0</v>
      </c>
      <c r="AI50" s="240"/>
      <c r="AJ50" s="240"/>
      <c r="AK50" s="108">
        <f t="shared" si="10"/>
        <v>0</v>
      </c>
      <c r="AL50" s="240"/>
      <c r="AM50" s="240"/>
      <c r="AN50" s="108">
        <f t="shared" si="11"/>
        <v>0</v>
      </c>
      <c r="AO50" s="240"/>
      <c r="AP50" s="240"/>
      <c r="AQ50" s="108">
        <f t="shared" si="12"/>
        <v>0</v>
      </c>
      <c r="AR50" s="240"/>
      <c r="AS50" s="240"/>
      <c r="AT50" s="108">
        <f t="shared" si="13"/>
        <v>0</v>
      </c>
      <c r="AU50" s="240"/>
      <c r="AV50" s="240"/>
      <c r="AW50" s="108">
        <f t="shared" si="14"/>
        <v>0</v>
      </c>
      <c r="AX50" s="240"/>
      <c r="AY50" s="240"/>
      <c r="AZ50" s="108">
        <f t="shared" si="15"/>
        <v>0</v>
      </c>
      <c r="BA50" s="240"/>
      <c r="BB50" s="240"/>
      <c r="BC50" s="108">
        <f t="shared" si="16"/>
        <v>0</v>
      </c>
      <c r="BD50" s="240"/>
      <c r="BE50" s="240"/>
      <c r="BF50" s="108">
        <f t="shared" si="17"/>
        <v>0</v>
      </c>
      <c r="BG50" s="240"/>
      <c r="BH50" s="240"/>
      <c r="BI50" s="108">
        <f t="shared" si="18"/>
        <v>0</v>
      </c>
      <c r="BJ50" s="240"/>
      <c r="BK50" s="240"/>
      <c r="BL50" s="108">
        <f t="shared" si="19"/>
        <v>0</v>
      </c>
      <c r="BM50" s="240"/>
      <c r="BN50" s="240"/>
      <c r="BO50" s="108">
        <f t="shared" si="20"/>
        <v>0</v>
      </c>
      <c r="BP50" s="240"/>
      <c r="BQ50" s="240"/>
      <c r="BR50" s="108">
        <f t="shared" si="21"/>
        <v>0</v>
      </c>
      <c r="BS50" s="240"/>
      <c r="BT50" s="240"/>
      <c r="BU50" s="108">
        <f t="shared" si="22"/>
        <v>0</v>
      </c>
      <c r="BV50" s="240"/>
      <c r="BW50" s="240"/>
      <c r="BX50" s="108">
        <f t="shared" si="23"/>
        <v>0</v>
      </c>
      <c r="BY50" s="240"/>
      <c r="BZ50" s="240"/>
      <c r="CA50" s="108">
        <f t="shared" si="24"/>
        <v>0</v>
      </c>
      <c r="CB50" s="240"/>
      <c r="CC50" s="240"/>
      <c r="CD50" s="108">
        <f t="shared" si="25"/>
        <v>0</v>
      </c>
      <c r="CE50" s="240"/>
      <c r="CF50" s="240"/>
      <c r="CG50" s="108">
        <f t="shared" si="26"/>
        <v>0</v>
      </c>
      <c r="CH50" s="240"/>
      <c r="CI50" s="240"/>
      <c r="CJ50" s="108">
        <f t="shared" si="27"/>
        <v>0</v>
      </c>
      <c r="CK50" s="240"/>
      <c r="CL50" s="240"/>
      <c r="CM50" s="108">
        <f t="shared" si="28"/>
        <v>0</v>
      </c>
      <c r="CN50" s="240"/>
      <c r="CO50" s="240"/>
      <c r="CP50" s="108">
        <f t="shared" si="29"/>
        <v>0</v>
      </c>
      <c r="CQ50" s="240"/>
      <c r="CR50" s="240"/>
      <c r="CS50" s="108">
        <f t="shared" si="30"/>
        <v>0</v>
      </c>
      <c r="CT50" s="240"/>
      <c r="CU50" s="240"/>
      <c r="CV50" s="108">
        <f t="shared" si="31"/>
        <v>0</v>
      </c>
      <c r="CW50" s="240"/>
      <c r="CX50" s="240"/>
      <c r="CY50" s="108">
        <f t="shared" si="32"/>
        <v>0</v>
      </c>
      <c r="CZ50" s="240"/>
      <c r="DA50" s="240"/>
      <c r="DB50" s="108">
        <f t="shared" si="33"/>
        <v>0</v>
      </c>
      <c r="DC50" s="240"/>
      <c r="DD50" s="240"/>
      <c r="DE50" s="108">
        <f t="shared" si="34"/>
        <v>0</v>
      </c>
      <c r="DF50" s="240"/>
      <c r="DG50" s="240"/>
      <c r="DH50" s="108">
        <f t="shared" si="35"/>
        <v>0</v>
      </c>
      <c r="DI50" s="240"/>
      <c r="DJ50" s="240"/>
      <c r="DK50" s="108">
        <f t="shared" si="36"/>
        <v>0</v>
      </c>
      <c r="DL50" s="240"/>
      <c r="DM50" s="240"/>
      <c r="DN50" s="108">
        <f t="shared" si="37"/>
        <v>0</v>
      </c>
      <c r="DO50" s="240"/>
      <c r="DP50" s="240"/>
      <c r="DQ50" s="108">
        <f t="shared" si="38"/>
        <v>0</v>
      </c>
      <c r="DR50" s="240"/>
      <c r="DS50" s="240"/>
      <c r="DT50" s="108">
        <f t="shared" si="39"/>
        <v>0</v>
      </c>
      <c r="DU50" s="240"/>
      <c r="DV50" s="240"/>
      <c r="DW50" s="108">
        <f t="shared" si="40"/>
        <v>0</v>
      </c>
      <c r="DX50" s="240"/>
      <c r="DY50" s="240"/>
      <c r="DZ50" s="108">
        <f t="shared" si="41"/>
        <v>0</v>
      </c>
      <c r="EA50" s="240"/>
      <c r="EB50" s="240"/>
      <c r="EC50" s="108">
        <f t="shared" si="42"/>
        <v>0</v>
      </c>
      <c r="ED50" s="240"/>
      <c r="EE50" s="240"/>
      <c r="EF50" s="108">
        <f t="shared" si="43"/>
        <v>0</v>
      </c>
      <c r="EG50" s="240"/>
      <c r="EH50" s="240"/>
      <c r="EI50" s="108">
        <f t="shared" si="44"/>
        <v>0</v>
      </c>
      <c r="EJ50" s="240"/>
      <c r="EK50" s="240"/>
      <c r="EL50" s="108">
        <f t="shared" si="45"/>
        <v>0</v>
      </c>
      <c r="EM50" s="240"/>
      <c r="EN50" s="240"/>
      <c r="EO50" s="108">
        <f t="shared" si="46"/>
        <v>0</v>
      </c>
      <c r="EP50" s="240"/>
      <c r="EQ50" s="240"/>
      <c r="ER50" s="108">
        <f t="shared" si="47"/>
        <v>0</v>
      </c>
      <c r="ES50" s="240"/>
      <c r="ET50" s="240"/>
      <c r="EU50" s="108">
        <f t="shared" si="48"/>
        <v>0</v>
      </c>
      <c r="EV50" s="240"/>
      <c r="EW50" s="240"/>
      <c r="EX50" s="108">
        <f t="shared" si="49"/>
        <v>0</v>
      </c>
      <c r="EY50" s="240"/>
      <c r="EZ50" s="240"/>
      <c r="FA50" s="108">
        <f t="shared" si="50"/>
        <v>0</v>
      </c>
      <c r="FB50" s="240"/>
      <c r="FC50" s="240"/>
      <c r="FD50" s="108">
        <f t="shared" si="51"/>
        <v>0</v>
      </c>
      <c r="FE50" s="240"/>
      <c r="FF50" s="240"/>
      <c r="FG50" s="108">
        <f t="shared" si="52"/>
        <v>0</v>
      </c>
      <c r="FH50" s="240"/>
      <c r="FI50" s="240"/>
      <c r="FJ50" s="108">
        <f t="shared" si="53"/>
        <v>0</v>
      </c>
      <c r="FK50" s="240"/>
      <c r="FL50" s="240"/>
      <c r="FM50" s="108">
        <f t="shared" si="54"/>
        <v>0</v>
      </c>
      <c r="FN50" s="240"/>
      <c r="FO50" s="240"/>
      <c r="FP50" s="108">
        <f t="shared" si="55"/>
        <v>0</v>
      </c>
      <c r="FQ50" s="240"/>
      <c r="FR50" s="240"/>
      <c r="FS50" s="108">
        <f t="shared" si="56"/>
        <v>0</v>
      </c>
      <c r="FT50" s="240"/>
      <c r="FU50" s="240"/>
      <c r="FV50" s="108">
        <f t="shared" si="57"/>
        <v>0</v>
      </c>
      <c r="FW50" s="240"/>
      <c r="FX50" s="240"/>
      <c r="FY50" s="108">
        <f t="shared" si="58"/>
        <v>0</v>
      </c>
      <c r="FZ50" s="240"/>
      <c r="GA50" s="240"/>
      <c r="GB50" s="108">
        <f t="shared" si="59"/>
        <v>0</v>
      </c>
      <c r="GC50" s="240"/>
      <c r="GD50" s="240"/>
      <c r="GE50" s="108">
        <f t="shared" si="60"/>
        <v>0</v>
      </c>
      <c r="GF50" s="240"/>
      <c r="GG50" s="240"/>
      <c r="GH50" s="108">
        <f t="shared" si="61"/>
        <v>0</v>
      </c>
      <c r="GI50" s="240"/>
      <c r="GJ50" s="240"/>
      <c r="GK50" s="108">
        <f t="shared" si="62"/>
        <v>0</v>
      </c>
      <c r="GL50" s="240"/>
      <c r="GM50" s="240"/>
      <c r="GN50" s="108">
        <f t="shared" si="63"/>
        <v>0</v>
      </c>
      <c r="GO50" s="240"/>
      <c r="GP50" s="240"/>
      <c r="GQ50" s="108">
        <f t="shared" si="64"/>
        <v>0</v>
      </c>
      <c r="GR50" s="240"/>
      <c r="GS50" s="240"/>
      <c r="GT50" s="108">
        <f t="shared" si="65"/>
        <v>0</v>
      </c>
      <c r="GU50" s="240"/>
      <c r="GV50" s="240"/>
      <c r="GW50" s="108">
        <f t="shared" si="66"/>
        <v>0</v>
      </c>
      <c r="GX50" s="240"/>
      <c r="GY50" s="240"/>
      <c r="GZ50" s="108">
        <f t="shared" si="67"/>
        <v>0</v>
      </c>
      <c r="HA50" s="240"/>
      <c r="HB50" s="240"/>
      <c r="HC50" s="108">
        <f t="shared" si="68"/>
        <v>0</v>
      </c>
      <c r="HD50" s="240"/>
      <c r="HE50" s="240"/>
      <c r="HF50" s="108">
        <f t="shared" si="69"/>
        <v>0</v>
      </c>
      <c r="HG50" s="240"/>
      <c r="HH50" s="240"/>
      <c r="HI50" s="108">
        <f t="shared" si="70"/>
        <v>0</v>
      </c>
      <c r="HJ50" s="240"/>
      <c r="HK50" s="240"/>
      <c r="HL50" s="108">
        <f t="shared" si="71"/>
        <v>0</v>
      </c>
      <c r="HM50" s="240"/>
      <c r="HN50" s="240"/>
      <c r="HO50" s="108">
        <f t="shared" si="72"/>
        <v>0</v>
      </c>
      <c r="HP50" s="240"/>
      <c r="HQ50" s="240"/>
      <c r="HR50" s="108">
        <f t="shared" si="73"/>
        <v>0</v>
      </c>
      <c r="HS50" s="240"/>
      <c r="HT50" s="240"/>
      <c r="HU50" s="108">
        <f t="shared" si="74"/>
        <v>0</v>
      </c>
      <c r="HV50" s="240"/>
      <c r="HW50" s="240"/>
      <c r="HX50" s="108">
        <f t="shared" si="75"/>
        <v>0</v>
      </c>
      <c r="HY50" s="240"/>
      <c r="HZ50" s="240"/>
      <c r="IA50" s="108">
        <f t="shared" si="76"/>
        <v>0</v>
      </c>
      <c r="IB50" s="240"/>
      <c r="IC50" s="240"/>
      <c r="ID50" s="108">
        <f t="shared" si="77"/>
        <v>0</v>
      </c>
      <c r="IE50" s="240"/>
      <c r="IF50" s="240"/>
      <c r="IG50" s="108">
        <f t="shared" si="78"/>
        <v>0</v>
      </c>
      <c r="IH50" s="240"/>
      <c r="II50" s="240"/>
      <c r="IJ50" s="108">
        <f t="shared" si="79"/>
        <v>0</v>
      </c>
      <c r="IK50" s="240"/>
      <c r="IL50" s="240"/>
      <c r="IM50" s="108">
        <f t="shared" si="80"/>
        <v>0</v>
      </c>
      <c r="IN50" s="240"/>
      <c r="IO50" s="240"/>
      <c r="IP50" s="108">
        <f t="shared" si="81"/>
        <v>0</v>
      </c>
      <c r="IQ50" s="240"/>
      <c r="IR50" s="240"/>
      <c r="IS50" s="108">
        <f t="shared" si="82"/>
        <v>0</v>
      </c>
      <c r="IT50" s="240"/>
      <c r="IU50" s="240"/>
      <c r="IV50" s="108">
        <f t="shared" si="83"/>
        <v>0</v>
      </c>
      <c r="IW50" s="240"/>
      <c r="IX50" s="240"/>
      <c r="IY50" s="108">
        <f t="shared" si="84"/>
        <v>0</v>
      </c>
      <c r="IZ50" s="240"/>
      <c r="JA50" s="240"/>
      <c r="JB50" s="108">
        <f t="shared" si="85"/>
        <v>0</v>
      </c>
      <c r="JC50" s="240"/>
      <c r="JD50" s="240"/>
      <c r="JE50" s="108">
        <f t="shared" si="86"/>
        <v>0</v>
      </c>
      <c r="JF50" s="240"/>
      <c r="JG50" s="240"/>
      <c r="JH50" s="108">
        <f t="shared" si="87"/>
        <v>0</v>
      </c>
      <c r="JI50" s="240"/>
      <c r="JJ50" s="240"/>
      <c r="JK50" s="108">
        <f t="shared" si="88"/>
        <v>0</v>
      </c>
      <c r="JL50" s="240"/>
      <c r="JM50" s="240"/>
      <c r="JN50" s="108">
        <f t="shared" si="89"/>
        <v>0</v>
      </c>
      <c r="JO50" s="240"/>
      <c r="JP50" s="240"/>
      <c r="JQ50" s="108">
        <f t="shared" si="90"/>
        <v>0</v>
      </c>
      <c r="JR50" s="240"/>
      <c r="JS50" s="240"/>
      <c r="JT50" s="108">
        <f t="shared" si="91"/>
        <v>0</v>
      </c>
      <c r="JU50" s="240"/>
      <c r="JV50" s="240"/>
      <c r="JW50" s="108">
        <f t="shared" si="92"/>
        <v>0</v>
      </c>
      <c r="JX50" s="240"/>
      <c r="JY50" s="240"/>
      <c r="JZ50" s="108">
        <f t="shared" si="93"/>
        <v>0</v>
      </c>
      <c r="KA50" s="240"/>
      <c r="KB50" s="240"/>
      <c r="KC50" s="108">
        <f t="shared" si="94"/>
        <v>0</v>
      </c>
      <c r="KD50" s="240"/>
      <c r="KE50" s="240"/>
      <c r="KF50" s="108">
        <f t="shared" si="95"/>
        <v>0</v>
      </c>
      <c r="KG50" s="240"/>
      <c r="KH50" s="240"/>
      <c r="KI50" s="108">
        <f t="shared" si="96"/>
        <v>0</v>
      </c>
      <c r="KJ50" s="240"/>
      <c r="KK50" s="240"/>
      <c r="KL50" s="108">
        <f t="shared" si="97"/>
        <v>0</v>
      </c>
      <c r="KM50" s="240"/>
      <c r="KN50" s="240"/>
      <c r="KO50" s="108">
        <f t="shared" si="98"/>
        <v>0</v>
      </c>
      <c r="KP50" s="240"/>
      <c r="KQ50" s="240"/>
      <c r="KR50" s="108">
        <f t="shared" si="99"/>
        <v>0</v>
      </c>
      <c r="KS50" s="153">
        <f t="shared" si="100"/>
        <v>0</v>
      </c>
    </row>
    <row r="51" spans="1:305" ht="20.100000000000001" customHeight="1" x14ac:dyDescent="0.2">
      <c r="A51" s="251" t="s">
        <v>134</v>
      </c>
      <c r="B51" s="111" t="s">
        <v>143</v>
      </c>
      <c r="C51" s="100">
        <v>22</v>
      </c>
      <c r="D51" s="101" t="s">
        <v>208</v>
      </c>
      <c r="E51" s="240"/>
      <c r="F51" s="240"/>
      <c r="G51" s="108">
        <f t="shared" si="0"/>
        <v>0</v>
      </c>
      <c r="H51" s="240"/>
      <c r="I51" s="240"/>
      <c r="J51" s="108">
        <f t="shared" si="1"/>
        <v>0</v>
      </c>
      <c r="K51" s="240"/>
      <c r="L51" s="240"/>
      <c r="M51" s="108">
        <f t="shared" si="2"/>
        <v>0</v>
      </c>
      <c r="N51" s="240"/>
      <c r="O51" s="240"/>
      <c r="P51" s="108">
        <f t="shared" si="3"/>
        <v>0</v>
      </c>
      <c r="Q51" s="240"/>
      <c r="R51" s="240"/>
      <c r="S51" s="108">
        <f t="shared" si="4"/>
        <v>0</v>
      </c>
      <c r="T51" s="240"/>
      <c r="U51" s="240"/>
      <c r="V51" s="108">
        <f t="shared" si="5"/>
        <v>0</v>
      </c>
      <c r="W51" s="240"/>
      <c r="X51" s="240"/>
      <c r="Y51" s="108">
        <f t="shared" si="6"/>
        <v>0</v>
      </c>
      <c r="Z51" s="240"/>
      <c r="AA51" s="240"/>
      <c r="AB51" s="108">
        <f t="shared" si="7"/>
        <v>0</v>
      </c>
      <c r="AC51" s="240"/>
      <c r="AD51" s="240"/>
      <c r="AE51" s="108">
        <f t="shared" si="8"/>
        <v>0</v>
      </c>
      <c r="AF51" s="240"/>
      <c r="AG51" s="240"/>
      <c r="AH51" s="108">
        <f t="shared" si="9"/>
        <v>0</v>
      </c>
      <c r="AI51" s="240"/>
      <c r="AJ51" s="240"/>
      <c r="AK51" s="108">
        <f t="shared" si="10"/>
        <v>0</v>
      </c>
      <c r="AL51" s="240"/>
      <c r="AM51" s="240"/>
      <c r="AN51" s="108">
        <f t="shared" si="11"/>
        <v>0</v>
      </c>
      <c r="AO51" s="240"/>
      <c r="AP51" s="240"/>
      <c r="AQ51" s="108">
        <f t="shared" si="12"/>
        <v>0</v>
      </c>
      <c r="AR51" s="240"/>
      <c r="AS51" s="240"/>
      <c r="AT51" s="108">
        <f t="shared" si="13"/>
        <v>0</v>
      </c>
      <c r="AU51" s="240"/>
      <c r="AV51" s="240"/>
      <c r="AW51" s="108">
        <f t="shared" si="14"/>
        <v>0</v>
      </c>
      <c r="AX51" s="240"/>
      <c r="AY51" s="240"/>
      <c r="AZ51" s="108">
        <f t="shared" si="15"/>
        <v>0</v>
      </c>
      <c r="BA51" s="240"/>
      <c r="BB51" s="240"/>
      <c r="BC51" s="108">
        <f t="shared" si="16"/>
        <v>0</v>
      </c>
      <c r="BD51" s="240"/>
      <c r="BE51" s="240"/>
      <c r="BF51" s="108">
        <f t="shared" si="17"/>
        <v>0</v>
      </c>
      <c r="BG51" s="240"/>
      <c r="BH51" s="240"/>
      <c r="BI51" s="108">
        <f t="shared" si="18"/>
        <v>0</v>
      </c>
      <c r="BJ51" s="240"/>
      <c r="BK51" s="240"/>
      <c r="BL51" s="108">
        <f t="shared" si="19"/>
        <v>0</v>
      </c>
      <c r="BM51" s="240"/>
      <c r="BN51" s="240"/>
      <c r="BO51" s="108">
        <f t="shared" si="20"/>
        <v>0</v>
      </c>
      <c r="BP51" s="240"/>
      <c r="BQ51" s="240"/>
      <c r="BR51" s="108">
        <f t="shared" si="21"/>
        <v>0</v>
      </c>
      <c r="BS51" s="240"/>
      <c r="BT51" s="240"/>
      <c r="BU51" s="108">
        <f t="shared" si="22"/>
        <v>0</v>
      </c>
      <c r="BV51" s="240"/>
      <c r="BW51" s="240"/>
      <c r="BX51" s="108">
        <f t="shared" si="23"/>
        <v>0</v>
      </c>
      <c r="BY51" s="240"/>
      <c r="BZ51" s="240"/>
      <c r="CA51" s="108">
        <f t="shared" si="24"/>
        <v>0</v>
      </c>
      <c r="CB51" s="240"/>
      <c r="CC51" s="240"/>
      <c r="CD51" s="108">
        <f t="shared" si="25"/>
        <v>0</v>
      </c>
      <c r="CE51" s="240"/>
      <c r="CF51" s="240"/>
      <c r="CG51" s="108">
        <f t="shared" si="26"/>
        <v>0</v>
      </c>
      <c r="CH51" s="240"/>
      <c r="CI51" s="240"/>
      <c r="CJ51" s="108">
        <f t="shared" si="27"/>
        <v>0</v>
      </c>
      <c r="CK51" s="240"/>
      <c r="CL51" s="240"/>
      <c r="CM51" s="108">
        <f t="shared" si="28"/>
        <v>0</v>
      </c>
      <c r="CN51" s="240"/>
      <c r="CO51" s="240"/>
      <c r="CP51" s="108">
        <f t="shared" si="29"/>
        <v>0</v>
      </c>
      <c r="CQ51" s="240"/>
      <c r="CR51" s="240"/>
      <c r="CS51" s="108">
        <f t="shared" si="30"/>
        <v>0</v>
      </c>
      <c r="CT51" s="240"/>
      <c r="CU51" s="240"/>
      <c r="CV51" s="108">
        <f t="shared" si="31"/>
        <v>0</v>
      </c>
      <c r="CW51" s="240"/>
      <c r="CX51" s="240"/>
      <c r="CY51" s="108">
        <f t="shared" si="32"/>
        <v>0</v>
      </c>
      <c r="CZ51" s="240"/>
      <c r="DA51" s="240"/>
      <c r="DB51" s="108">
        <f t="shared" si="33"/>
        <v>0</v>
      </c>
      <c r="DC51" s="240"/>
      <c r="DD51" s="240"/>
      <c r="DE51" s="108">
        <f t="shared" si="34"/>
        <v>0</v>
      </c>
      <c r="DF51" s="240"/>
      <c r="DG51" s="240"/>
      <c r="DH51" s="108">
        <f t="shared" si="35"/>
        <v>0</v>
      </c>
      <c r="DI51" s="240"/>
      <c r="DJ51" s="240"/>
      <c r="DK51" s="108">
        <f t="shared" si="36"/>
        <v>0</v>
      </c>
      <c r="DL51" s="240"/>
      <c r="DM51" s="240"/>
      <c r="DN51" s="108">
        <f t="shared" si="37"/>
        <v>0</v>
      </c>
      <c r="DO51" s="240"/>
      <c r="DP51" s="240"/>
      <c r="DQ51" s="108">
        <f t="shared" si="38"/>
        <v>0</v>
      </c>
      <c r="DR51" s="240"/>
      <c r="DS51" s="240"/>
      <c r="DT51" s="108">
        <f t="shared" si="39"/>
        <v>0</v>
      </c>
      <c r="DU51" s="240"/>
      <c r="DV51" s="240"/>
      <c r="DW51" s="108">
        <f t="shared" si="40"/>
        <v>0</v>
      </c>
      <c r="DX51" s="240"/>
      <c r="DY51" s="240"/>
      <c r="DZ51" s="108">
        <f t="shared" si="41"/>
        <v>0</v>
      </c>
      <c r="EA51" s="240"/>
      <c r="EB51" s="240"/>
      <c r="EC51" s="108">
        <f t="shared" si="42"/>
        <v>0</v>
      </c>
      <c r="ED51" s="240"/>
      <c r="EE51" s="240"/>
      <c r="EF51" s="108">
        <f t="shared" si="43"/>
        <v>0</v>
      </c>
      <c r="EG51" s="240"/>
      <c r="EH51" s="240"/>
      <c r="EI51" s="108">
        <f t="shared" si="44"/>
        <v>0</v>
      </c>
      <c r="EJ51" s="240"/>
      <c r="EK51" s="240"/>
      <c r="EL51" s="108">
        <f t="shared" si="45"/>
        <v>0</v>
      </c>
      <c r="EM51" s="240"/>
      <c r="EN51" s="240"/>
      <c r="EO51" s="108">
        <f t="shared" si="46"/>
        <v>0</v>
      </c>
      <c r="EP51" s="240"/>
      <c r="EQ51" s="240"/>
      <c r="ER51" s="108">
        <f t="shared" si="47"/>
        <v>0</v>
      </c>
      <c r="ES51" s="240"/>
      <c r="ET51" s="240"/>
      <c r="EU51" s="108">
        <f t="shared" si="48"/>
        <v>0</v>
      </c>
      <c r="EV51" s="240"/>
      <c r="EW51" s="240"/>
      <c r="EX51" s="108">
        <f t="shared" si="49"/>
        <v>0</v>
      </c>
      <c r="EY51" s="240"/>
      <c r="EZ51" s="240"/>
      <c r="FA51" s="108">
        <f t="shared" si="50"/>
        <v>0</v>
      </c>
      <c r="FB51" s="240"/>
      <c r="FC51" s="240"/>
      <c r="FD51" s="108">
        <f t="shared" si="51"/>
        <v>0</v>
      </c>
      <c r="FE51" s="240"/>
      <c r="FF51" s="240"/>
      <c r="FG51" s="108">
        <f t="shared" si="52"/>
        <v>0</v>
      </c>
      <c r="FH51" s="240"/>
      <c r="FI51" s="240"/>
      <c r="FJ51" s="108">
        <f t="shared" si="53"/>
        <v>0</v>
      </c>
      <c r="FK51" s="240"/>
      <c r="FL51" s="240"/>
      <c r="FM51" s="108">
        <f t="shared" si="54"/>
        <v>0</v>
      </c>
      <c r="FN51" s="240"/>
      <c r="FO51" s="240"/>
      <c r="FP51" s="108">
        <f t="shared" si="55"/>
        <v>0</v>
      </c>
      <c r="FQ51" s="240"/>
      <c r="FR51" s="240"/>
      <c r="FS51" s="108">
        <f t="shared" si="56"/>
        <v>0</v>
      </c>
      <c r="FT51" s="240"/>
      <c r="FU51" s="240"/>
      <c r="FV51" s="108">
        <f t="shared" si="57"/>
        <v>0</v>
      </c>
      <c r="FW51" s="240"/>
      <c r="FX51" s="240"/>
      <c r="FY51" s="108">
        <f t="shared" si="58"/>
        <v>0</v>
      </c>
      <c r="FZ51" s="240"/>
      <c r="GA51" s="240"/>
      <c r="GB51" s="108">
        <f t="shared" si="59"/>
        <v>0</v>
      </c>
      <c r="GC51" s="240"/>
      <c r="GD51" s="240"/>
      <c r="GE51" s="108">
        <f t="shared" si="60"/>
        <v>0</v>
      </c>
      <c r="GF51" s="240"/>
      <c r="GG51" s="240"/>
      <c r="GH51" s="108">
        <f t="shared" si="61"/>
        <v>0</v>
      </c>
      <c r="GI51" s="240"/>
      <c r="GJ51" s="240"/>
      <c r="GK51" s="108">
        <f t="shared" si="62"/>
        <v>0</v>
      </c>
      <c r="GL51" s="240"/>
      <c r="GM51" s="240"/>
      <c r="GN51" s="108">
        <f t="shared" si="63"/>
        <v>0</v>
      </c>
      <c r="GO51" s="240"/>
      <c r="GP51" s="240"/>
      <c r="GQ51" s="108">
        <f t="shared" si="64"/>
        <v>0</v>
      </c>
      <c r="GR51" s="240"/>
      <c r="GS51" s="240"/>
      <c r="GT51" s="108">
        <f t="shared" si="65"/>
        <v>0</v>
      </c>
      <c r="GU51" s="240"/>
      <c r="GV51" s="240"/>
      <c r="GW51" s="108">
        <f t="shared" si="66"/>
        <v>0</v>
      </c>
      <c r="GX51" s="240"/>
      <c r="GY51" s="240"/>
      <c r="GZ51" s="108">
        <f t="shared" si="67"/>
        <v>0</v>
      </c>
      <c r="HA51" s="240"/>
      <c r="HB51" s="240"/>
      <c r="HC51" s="108">
        <f t="shared" si="68"/>
        <v>0</v>
      </c>
      <c r="HD51" s="240"/>
      <c r="HE51" s="240"/>
      <c r="HF51" s="108">
        <f t="shared" si="69"/>
        <v>0</v>
      </c>
      <c r="HG51" s="240"/>
      <c r="HH51" s="240"/>
      <c r="HI51" s="108">
        <f t="shared" si="70"/>
        <v>0</v>
      </c>
      <c r="HJ51" s="240"/>
      <c r="HK51" s="240"/>
      <c r="HL51" s="108">
        <f t="shared" si="71"/>
        <v>0</v>
      </c>
      <c r="HM51" s="240"/>
      <c r="HN51" s="240"/>
      <c r="HO51" s="108">
        <f t="shared" si="72"/>
        <v>0</v>
      </c>
      <c r="HP51" s="240"/>
      <c r="HQ51" s="240"/>
      <c r="HR51" s="108">
        <f t="shared" si="73"/>
        <v>0</v>
      </c>
      <c r="HS51" s="240"/>
      <c r="HT51" s="240"/>
      <c r="HU51" s="108">
        <f t="shared" si="74"/>
        <v>0</v>
      </c>
      <c r="HV51" s="240"/>
      <c r="HW51" s="240"/>
      <c r="HX51" s="108">
        <f t="shared" si="75"/>
        <v>0</v>
      </c>
      <c r="HY51" s="240"/>
      <c r="HZ51" s="240"/>
      <c r="IA51" s="108">
        <f t="shared" si="76"/>
        <v>0</v>
      </c>
      <c r="IB51" s="240"/>
      <c r="IC51" s="240"/>
      <c r="ID51" s="108">
        <f t="shared" si="77"/>
        <v>0</v>
      </c>
      <c r="IE51" s="240"/>
      <c r="IF51" s="240"/>
      <c r="IG51" s="108">
        <f t="shared" si="78"/>
        <v>0</v>
      </c>
      <c r="IH51" s="240"/>
      <c r="II51" s="240"/>
      <c r="IJ51" s="108">
        <f t="shared" si="79"/>
        <v>0</v>
      </c>
      <c r="IK51" s="240"/>
      <c r="IL51" s="240"/>
      <c r="IM51" s="108">
        <f t="shared" si="80"/>
        <v>0</v>
      </c>
      <c r="IN51" s="240"/>
      <c r="IO51" s="240"/>
      <c r="IP51" s="108">
        <f t="shared" si="81"/>
        <v>0</v>
      </c>
      <c r="IQ51" s="240"/>
      <c r="IR51" s="240"/>
      <c r="IS51" s="108">
        <f t="shared" si="82"/>
        <v>0</v>
      </c>
      <c r="IT51" s="240"/>
      <c r="IU51" s="240"/>
      <c r="IV51" s="108">
        <f t="shared" si="83"/>
        <v>0</v>
      </c>
      <c r="IW51" s="240"/>
      <c r="IX51" s="240"/>
      <c r="IY51" s="108">
        <f t="shared" si="84"/>
        <v>0</v>
      </c>
      <c r="IZ51" s="240"/>
      <c r="JA51" s="240"/>
      <c r="JB51" s="108">
        <f t="shared" si="85"/>
        <v>0</v>
      </c>
      <c r="JC51" s="240"/>
      <c r="JD51" s="240"/>
      <c r="JE51" s="108">
        <f t="shared" si="86"/>
        <v>0</v>
      </c>
      <c r="JF51" s="240"/>
      <c r="JG51" s="240"/>
      <c r="JH51" s="108">
        <f t="shared" si="87"/>
        <v>0</v>
      </c>
      <c r="JI51" s="240"/>
      <c r="JJ51" s="240"/>
      <c r="JK51" s="108">
        <f t="shared" si="88"/>
        <v>0</v>
      </c>
      <c r="JL51" s="240"/>
      <c r="JM51" s="240"/>
      <c r="JN51" s="108">
        <f t="shared" si="89"/>
        <v>0</v>
      </c>
      <c r="JO51" s="240"/>
      <c r="JP51" s="240"/>
      <c r="JQ51" s="108">
        <f t="shared" si="90"/>
        <v>0</v>
      </c>
      <c r="JR51" s="240"/>
      <c r="JS51" s="240"/>
      <c r="JT51" s="108">
        <f t="shared" si="91"/>
        <v>0</v>
      </c>
      <c r="JU51" s="240"/>
      <c r="JV51" s="240"/>
      <c r="JW51" s="108">
        <f t="shared" si="92"/>
        <v>0</v>
      </c>
      <c r="JX51" s="240"/>
      <c r="JY51" s="240"/>
      <c r="JZ51" s="108">
        <f t="shared" si="93"/>
        <v>0</v>
      </c>
      <c r="KA51" s="240"/>
      <c r="KB51" s="240"/>
      <c r="KC51" s="108">
        <f t="shared" si="94"/>
        <v>0</v>
      </c>
      <c r="KD51" s="240"/>
      <c r="KE51" s="240"/>
      <c r="KF51" s="108">
        <f t="shared" si="95"/>
        <v>0</v>
      </c>
      <c r="KG51" s="240"/>
      <c r="KH51" s="240"/>
      <c r="KI51" s="108">
        <f t="shared" si="96"/>
        <v>0</v>
      </c>
      <c r="KJ51" s="240"/>
      <c r="KK51" s="240"/>
      <c r="KL51" s="108">
        <f t="shared" si="97"/>
        <v>0</v>
      </c>
      <c r="KM51" s="240"/>
      <c r="KN51" s="240"/>
      <c r="KO51" s="108">
        <f t="shared" si="98"/>
        <v>0</v>
      </c>
      <c r="KP51" s="240"/>
      <c r="KQ51" s="240"/>
      <c r="KR51" s="108">
        <f t="shared" si="99"/>
        <v>0</v>
      </c>
      <c r="KS51" s="153">
        <f t="shared" si="100"/>
        <v>0</v>
      </c>
    </row>
    <row r="52" spans="1:305" ht="20.100000000000001" customHeight="1" x14ac:dyDescent="0.2">
      <c r="A52" s="251"/>
      <c r="B52" s="111" t="s">
        <v>142</v>
      </c>
      <c r="C52" s="100">
        <v>34</v>
      </c>
      <c r="D52" s="101" t="s">
        <v>209</v>
      </c>
      <c r="E52" s="240"/>
      <c r="F52" s="240"/>
      <c r="G52" s="108">
        <f t="shared" si="0"/>
        <v>0</v>
      </c>
      <c r="H52" s="240"/>
      <c r="I52" s="240"/>
      <c r="J52" s="108">
        <f t="shared" si="1"/>
        <v>0</v>
      </c>
      <c r="K52" s="240"/>
      <c r="L52" s="240"/>
      <c r="M52" s="108">
        <f t="shared" si="2"/>
        <v>0</v>
      </c>
      <c r="N52" s="240"/>
      <c r="O52" s="240"/>
      <c r="P52" s="108">
        <f t="shared" si="3"/>
        <v>0</v>
      </c>
      <c r="Q52" s="240"/>
      <c r="R52" s="240"/>
      <c r="S52" s="108">
        <f t="shared" si="4"/>
        <v>0</v>
      </c>
      <c r="T52" s="240"/>
      <c r="U52" s="240"/>
      <c r="V52" s="108">
        <f t="shared" si="5"/>
        <v>0</v>
      </c>
      <c r="W52" s="240"/>
      <c r="X52" s="240"/>
      <c r="Y52" s="108">
        <f t="shared" si="6"/>
        <v>0</v>
      </c>
      <c r="Z52" s="240"/>
      <c r="AA52" s="240"/>
      <c r="AB52" s="108">
        <f t="shared" si="7"/>
        <v>0</v>
      </c>
      <c r="AC52" s="240"/>
      <c r="AD52" s="240"/>
      <c r="AE52" s="108">
        <f t="shared" si="8"/>
        <v>0</v>
      </c>
      <c r="AF52" s="240"/>
      <c r="AG52" s="240"/>
      <c r="AH52" s="108">
        <f t="shared" si="9"/>
        <v>0</v>
      </c>
      <c r="AI52" s="240"/>
      <c r="AJ52" s="240"/>
      <c r="AK52" s="108">
        <f t="shared" si="10"/>
        <v>0</v>
      </c>
      <c r="AL52" s="240"/>
      <c r="AM52" s="240"/>
      <c r="AN52" s="108">
        <f t="shared" si="11"/>
        <v>0</v>
      </c>
      <c r="AO52" s="240"/>
      <c r="AP52" s="240"/>
      <c r="AQ52" s="108">
        <f t="shared" si="12"/>
        <v>0</v>
      </c>
      <c r="AR52" s="240"/>
      <c r="AS52" s="240"/>
      <c r="AT52" s="108">
        <f t="shared" si="13"/>
        <v>0</v>
      </c>
      <c r="AU52" s="240"/>
      <c r="AV52" s="240"/>
      <c r="AW52" s="108">
        <f t="shared" si="14"/>
        <v>0</v>
      </c>
      <c r="AX52" s="240"/>
      <c r="AY52" s="240"/>
      <c r="AZ52" s="108">
        <f t="shared" si="15"/>
        <v>0</v>
      </c>
      <c r="BA52" s="240"/>
      <c r="BB52" s="240"/>
      <c r="BC52" s="108">
        <f t="shared" si="16"/>
        <v>0</v>
      </c>
      <c r="BD52" s="240"/>
      <c r="BE52" s="240"/>
      <c r="BF52" s="108">
        <f t="shared" si="17"/>
        <v>0</v>
      </c>
      <c r="BG52" s="240"/>
      <c r="BH52" s="240"/>
      <c r="BI52" s="108">
        <f t="shared" si="18"/>
        <v>0</v>
      </c>
      <c r="BJ52" s="240"/>
      <c r="BK52" s="240"/>
      <c r="BL52" s="108">
        <f t="shared" si="19"/>
        <v>0</v>
      </c>
      <c r="BM52" s="240"/>
      <c r="BN52" s="240"/>
      <c r="BO52" s="108">
        <f t="shared" si="20"/>
        <v>0</v>
      </c>
      <c r="BP52" s="240"/>
      <c r="BQ52" s="240"/>
      <c r="BR52" s="108">
        <f t="shared" si="21"/>
        <v>0</v>
      </c>
      <c r="BS52" s="240"/>
      <c r="BT52" s="240"/>
      <c r="BU52" s="108">
        <f t="shared" si="22"/>
        <v>0</v>
      </c>
      <c r="BV52" s="240"/>
      <c r="BW52" s="240"/>
      <c r="BX52" s="108">
        <f t="shared" si="23"/>
        <v>0</v>
      </c>
      <c r="BY52" s="240"/>
      <c r="BZ52" s="240"/>
      <c r="CA52" s="108">
        <f t="shared" si="24"/>
        <v>0</v>
      </c>
      <c r="CB52" s="240"/>
      <c r="CC52" s="240"/>
      <c r="CD52" s="108">
        <f t="shared" si="25"/>
        <v>0</v>
      </c>
      <c r="CE52" s="240"/>
      <c r="CF52" s="240"/>
      <c r="CG52" s="108">
        <f t="shared" si="26"/>
        <v>0</v>
      </c>
      <c r="CH52" s="240"/>
      <c r="CI52" s="240"/>
      <c r="CJ52" s="108">
        <f t="shared" si="27"/>
        <v>0</v>
      </c>
      <c r="CK52" s="240"/>
      <c r="CL52" s="240"/>
      <c r="CM52" s="108">
        <f t="shared" si="28"/>
        <v>0</v>
      </c>
      <c r="CN52" s="240"/>
      <c r="CO52" s="240"/>
      <c r="CP52" s="108">
        <f t="shared" si="29"/>
        <v>0</v>
      </c>
      <c r="CQ52" s="240"/>
      <c r="CR52" s="240"/>
      <c r="CS52" s="108">
        <f t="shared" si="30"/>
        <v>0</v>
      </c>
      <c r="CT52" s="240"/>
      <c r="CU52" s="240"/>
      <c r="CV52" s="108">
        <f t="shared" si="31"/>
        <v>0</v>
      </c>
      <c r="CW52" s="240"/>
      <c r="CX52" s="240"/>
      <c r="CY52" s="108">
        <f t="shared" si="32"/>
        <v>0</v>
      </c>
      <c r="CZ52" s="240"/>
      <c r="DA52" s="240"/>
      <c r="DB52" s="108">
        <f t="shared" si="33"/>
        <v>0</v>
      </c>
      <c r="DC52" s="240"/>
      <c r="DD52" s="240"/>
      <c r="DE52" s="108">
        <f t="shared" si="34"/>
        <v>0</v>
      </c>
      <c r="DF52" s="240"/>
      <c r="DG52" s="240"/>
      <c r="DH52" s="108">
        <f t="shared" si="35"/>
        <v>0</v>
      </c>
      <c r="DI52" s="240"/>
      <c r="DJ52" s="240"/>
      <c r="DK52" s="108">
        <f t="shared" si="36"/>
        <v>0</v>
      </c>
      <c r="DL52" s="240"/>
      <c r="DM52" s="240"/>
      <c r="DN52" s="108">
        <f t="shared" si="37"/>
        <v>0</v>
      </c>
      <c r="DO52" s="240"/>
      <c r="DP52" s="240"/>
      <c r="DQ52" s="108">
        <f t="shared" si="38"/>
        <v>0</v>
      </c>
      <c r="DR52" s="240"/>
      <c r="DS52" s="240"/>
      <c r="DT52" s="108">
        <f t="shared" si="39"/>
        <v>0</v>
      </c>
      <c r="DU52" s="240"/>
      <c r="DV52" s="240"/>
      <c r="DW52" s="108">
        <f t="shared" si="40"/>
        <v>0</v>
      </c>
      <c r="DX52" s="240"/>
      <c r="DY52" s="240"/>
      <c r="DZ52" s="108">
        <f t="shared" si="41"/>
        <v>0</v>
      </c>
      <c r="EA52" s="240"/>
      <c r="EB52" s="240"/>
      <c r="EC52" s="108">
        <f t="shared" si="42"/>
        <v>0</v>
      </c>
      <c r="ED52" s="240"/>
      <c r="EE52" s="240"/>
      <c r="EF52" s="108">
        <f t="shared" si="43"/>
        <v>0</v>
      </c>
      <c r="EG52" s="240"/>
      <c r="EH52" s="240"/>
      <c r="EI52" s="108">
        <f t="shared" si="44"/>
        <v>0</v>
      </c>
      <c r="EJ52" s="240"/>
      <c r="EK52" s="240"/>
      <c r="EL52" s="108">
        <f t="shared" si="45"/>
        <v>0</v>
      </c>
      <c r="EM52" s="240"/>
      <c r="EN52" s="240"/>
      <c r="EO52" s="108">
        <f t="shared" si="46"/>
        <v>0</v>
      </c>
      <c r="EP52" s="240"/>
      <c r="EQ52" s="240"/>
      <c r="ER52" s="108">
        <f t="shared" si="47"/>
        <v>0</v>
      </c>
      <c r="ES52" s="240"/>
      <c r="ET52" s="240"/>
      <c r="EU52" s="108">
        <f t="shared" si="48"/>
        <v>0</v>
      </c>
      <c r="EV52" s="240"/>
      <c r="EW52" s="240"/>
      <c r="EX52" s="108">
        <f t="shared" si="49"/>
        <v>0</v>
      </c>
      <c r="EY52" s="240"/>
      <c r="EZ52" s="240"/>
      <c r="FA52" s="108">
        <f t="shared" si="50"/>
        <v>0</v>
      </c>
      <c r="FB52" s="240"/>
      <c r="FC52" s="240"/>
      <c r="FD52" s="108">
        <f t="shared" si="51"/>
        <v>0</v>
      </c>
      <c r="FE52" s="240"/>
      <c r="FF52" s="240"/>
      <c r="FG52" s="108">
        <f t="shared" si="52"/>
        <v>0</v>
      </c>
      <c r="FH52" s="240"/>
      <c r="FI52" s="240"/>
      <c r="FJ52" s="108">
        <f t="shared" si="53"/>
        <v>0</v>
      </c>
      <c r="FK52" s="240"/>
      <c r="FL52" s="240"/>
      <c r="FM52" s="108">
        <f t="shared" si="54"/>
        <v>0</v>
      </c>
      <c r="FN52" s="240"/>
      <c r="FO52" s="240"/>
      <c r="FP52" s="108">
        <f t="shared" si="55"/>
        <v>0</v>
      </c>
      <c r="FQ52" s="240"/>
      <c r="FR52" s="240"/>
      <c r="FS52" s="108">
        <f t="shared" si="56"/>
        <v>0</v>
      </c>
      <c r="FT52" s="240"/>
      <c r="FU52" s="240"/>
      <c r="FV52" s="108">
        <f t="shared" si="57"/>
        <v>0</v>
      </c>
      <c r="FW52" s="240"/>
      <c r="FX52" s="240"/>
      <c r="FY52" s="108">
        <f t="shared" si="58"/>
        <v>0</v>
      </c>
      <c r="FZ52" s="240"/>
      <c r="GA52" s="240"/>
      <c r="GB52" s="108">
        <f t="shared" si="59"/>
        <v>0</v>
      </c>
      <c r="GC52" s="240"/>
      <c r="GD52" s="240"/>
      <c r="GE52" s="108">
        <f t="shared" si="60"/>
        <v>0</v>
      </c>
      <c r="GF52" s="240"/>
      <c r="GG52" s="240"/>
      <c r="GH52" s="108">
        <f t="shared" si="61"/>
        <v>0</v>
      </c>
      <c r="GI52" s="240"/>
      <c r="GJ52" s="240"/>
      <c r="GK52" s="108">
        <f t="shared" si="62"/>
        <v>0</v>
      </c>
      <c r="GL52" s="240"/>
      <c r="GM52" s="240"/>
      <c r="GN52" s="108">
        <f t="shared" si="63"/>
        <v>0</v>
      </c>
      <c r="GO52" s="240"/>
      <c r="GP52" s="240"/>
      <c r="GQ52" s="108">
        <f t="shared" si="64"/>
        <v>0</v>
      </c>
      <c r="GR52" s="240"/>
      <c r="GS52" s="240"/>
      <c r="GT52" s="108">
        <f t="shared" si="65"/>
        <v>0</v>
      </c>
      <c r="GU52" s="240"/>
      <c r="GV52" s="240"/>
      <c r="GW52" s="108">
        <f t="shared" si="66"/>
        <v>0</v>
      </c>
      <c r="GX52" s="240"/>
      <c r="GY52" s="240"/>
      <c r="GZ52" s="108">
        <f t="shared" si="67"/>
        <v>0</v>
      </c>
      <c r="HA52" s="240"/>
      <c r="HB52" s="240"/>
      <c r="HC52" s="108">
        <f t="shared" si="68"/>
        <v>0</v>
      </c>
      <c r="HD52" s="240"/>
      <c r="HE52" s="240"/>
      <c r="HF52" s="108">
        <f t="shared" si="69"/>
        <v>0</v>
      </c>
      <c r="HG52" s="240"/>
      <c r="HH52" s="240"/>
      <c r="HI52" s="108">
        <f t="shared" si="70"/>
        <v>0</v>
      </c>
      <c r="HJ52" s="240"/>
      <c r="HK52" s="240"/>
      <c r="HL52" s="108">
        <f t="shared" si="71"/>
        <v>0</v>
      </c>
      <c r="HM52" s="240"/>
      <c r="HN52" s="240"/>
      <c r="HO52" s="108">
        <f t="shared" si="72"/>
        <v>0</v>
      </c>
      <c r="HP52" s="240"/>
      <c r="HQ52" s="240"/>
      <c r="HR52" s="108">
        <f t="shared" si="73"/>
        <v>0</v>
      </c>
      <c r="HS52" s="240"/>
      <c r="HT52" s="240"/>
      <c r="HU52" s="108">
        <f t="shared" si="74"/>
        <v>0</v>
      </c>
      <c r="HV52" s="240"/>
      <c r="HW52" s="240"/>
      <c r="HX52" s="108">
        <f t="shared" si="75"/>
        <v>0</v>
      </c>
      <c r="HY52" s="240"/>
      <c r="HZ52" s="240"/>
      <c r="IA52" s="108">
        <f t="shared" si="76"/>
        <v>0</v>
      </c>
      <c r="IB52" s="240"/>
      <c r="IC52" s="240"/>
      <c r="ID52" s="108">
        <f t="shared" si="77"/>
        <v>0</v>
      </c>
      <c r="IE52" s="240"/>
      <c r="IF52" s="240"/>
      <c r="IG52" s="108">
        <f t="shared" si="78"/>
        <v>0</v>
      </c>
      <c r="IH52" s="240"/>
      <c r="II52" s="240"/>
      <c r="IJ52" s="108">
        <f t="shared" si="79"/>
        <v>0</v>
      </c>
      <c r="IK52" s="240"/>
      <c r="IL52" s="240"/>
      <c r="IM52" s="108">
        <f t="shared" si="80"/>
        <v>0</v>
      </c>
      <c r="IN52" s="240"/>
      <c r="IO52" s="240"/>
      <c r="IP52" s="108">
        <f t="shared" si="81"/>
        <v>0</v>
      </c>
      <c r="IQ52" s="240"/>
      <c r="IR52" s="240"/>
      <c r="IS52" s="108">
        <f t="shared" si="82"/>
        <v>0</v>
      </c>
      <c r="IT52" s="240"/>
      <c r="IU52" s="240"/>
      <c r="IV52" s="108">
        <f t="shared" si="83"/>
        <v>0</v>
      </c>
      <c r="IW52" s="240"/>
      <c r="IX52" s="240"/>
      <c r="IY52" s="108">
        <f t="shared" si="84"/>
        <v>0</v>
      </c>
      <c r="IZ52" s="240"/>
      <c r="JA52" s="240"/>
      <c r="JB52" s="108">
        <f t="shared" si="85"/>
        <v>0</v>
      </c>
      <c r="JC52" s="240"/>
      <c r="JD52" s="240"/>
      <c r="JE52" s="108">
        <f t="shared" si="86"/>
        <v>0</v>
      </c>
      <c r="JF52" s="240"/>
      <c r="JG52" s="240"/>
      <c r="JH52" s="108">
        <f t="shared" si="87"/>
        <v>0</v>
      </c>
      <c r="JI52" s="240"/>
      <c r="JJ52" s="240"/>
      <c r="JK52" s="108">
        <f t="shared" si="88"/>
        <v>0</v>
      </c>
      <c r="JL52" s="240"/>
      <c r="JM52" s="240"/>
      <c r="JN52" s="108">
        <f t="shared" si="89"/>
        <v>0</v>
      </c>
      <c r="JO52" s="240"/>
      <c r="JP52" s="240"/>
      <c r="JQ52" s="108">
        <f t="shared" si="90"/>
        <v>0</v>
      </c>
      <c r="JR52" s="240"/>
      <c r="JS52" s="240"/>
      <c r="JT52" s="108">
        <f t="shared" si="91"/>
        <v>0</v>
      </c>
      <c r="JU52" s="240"/>
      <c r="JV52" s="240"/>
      <c r="JW52" s="108">
        <f t="shared" si="92"/>
        <v>0</v>
      </c>
      <c r="JX52" s="240"/>
      <c r="JY52" s="240"/>
      <c r="JZ52" s="108">
        <f t="shared" si="93"/>
        <v>0</v>
      </c>
      <c r="KA52" s="240"/>
      <c r="KB52" s="240"/>
      <c r="KC52" s="108">
        <f t="shared" si="94"/>
        <v>0</v>
      </c>
      <c r="KD52" s="240"/>
      <c r="KE52" s="240"/>
      <c r="KF52" s="108">
        <f t="shared" si="95"/>
        <v>0</v>
      </c>
      <c r="KG52" s="240"/>
      <c r="KH52" s="240"/>
      <c r="KI52" s="108">
        <f t="shared" si="96"/>
        <v>0</v>
      </c>
      <c r="KJ52" s="240"/>
      <c r="KK52" s="240"/>
      <c r="KL52" s="108">
        <f t="shared" si="97"/>
        <v>0</v>
      </c>
      <c r="KM52" s="240"/>
      <c r="KN52" s="240"/>
      <c r="KO52" s="108">
        <f t="shared" si="98"/>
        <v>0</v>
      </c>
      <c r="KP52" s="240"/>
      <c r="KQ52" s="240"/>
      <c r="KR52" s="108">
        <f t="shared" si="99"/>
        <v>0</v>
      </c>
      <c r="KS52" s="153">
        <f t="shared" si="100"/>
        <v>0</v>
      </c>
    </row>
    <row r="53" spans="1:305" ht="20.100000000000001" customHeight="1" x14ac:dyDescent="0.2">
      <c r="A53" s="252" t="s">
        <v>141</v>
      </c>
      <c r="B53" s="111" t="s">
        <v>144</v>
      </c>
      <c r="C53" s="100">
        <v>16</v>
      </c>
      <c r="D53" s="101" t="s">
        <v>210</v>
      </c>
      <c r="E53" s="240"/>
      <c r="F53" s="240"/>
      <c r="G53" s="108">
        <f t="shared" si="0"/>
        <v>0</v>
      </c>
      <c r="H53" s="240"/>
      <c r="I53" s="240"/>
      <c r="J53" s="108">
        <f t="shared" si="1"/>
        <v>0</v>
      </c>
      <c r="K53" s="240"/>
      <c r="L53" s="240"/>
      <c r="M53" s="108">
        <f t="shared" si="2"/>
        <v>0</v>
      </c>
      <c r="N53" s="240"/>
      <c r="O53" s="240"/>
      <c r="P53" s="108">
        <f t="shared" si="3"/>
        <v>0</v>
      </c>
      <c r="Q53" s="240"/>
      <c r="R53" s="240"/>
      <c r="S53" s="108">
        <f t="shared" si="4"/>
        <v>0</v>
      </c>
      <c r="T53" s="240"/>
      <c r="U53" s="240"/>
      <c r="V53" s="108">
        <f t="shared" si="5"/>
        <v>0</v>
      </c>
      <c r="W53" s="240"/>
      <c r="X53" s="240"/>
      <c r="Y53" s="108">
        <f t="shared" si="6"/>
        <v>0</v>
      </c>
      <c r="Z53" s="240"/>
      <c r="AA53" s="240"/>
      <c r="AB53" s="108">
        <f t="shared" si="7"/>
        <v>0</v>
      </c>
      <c r="AC53" s="240"/>
      <c r="AD53" s="240"/>
      <c r="AE53" s="108">
        <f t="shared" si="8"/>
        <v>0</v>
      </c>
      <c r="AF53" s="240"/>
      <c r="AG53" s="240"/>
      <c r="AH53" s="108">
        <f t="shared" si="9"/>
        <v>0</v>
      </c>
      <c r="AI53" s="240"/>
      <c r="AJ53" s="240"/>
      <c r="AK53" s="108">
        <f t="shared" si="10"/>
        <v>0</v>
      </c>
      <c r="AL53" s="240"/>
      <c r="AM53" s="240"/>
      <c r="AN53" s="108">
        <f t="shared" si="11"/>
        <v>0</v>
      </c>
      <c r="AO53" s="240"/>
      <c r="AP53" s="240"/>
      <c r="AQ53" s="108">
        <f t="shared" si="12"/>
        <v>0</v>
      </c>
      <c r="AR53" s="240"/>
      <c r="AS53" s="240"/>
      <c r="AT53" s="108">
        <f t="shared" si="13"/>
        <v>0</v>
      </c>
      <c r="AU53" s="240"/>
      <c r="AV53" s="240"/>
      <c r="AW53" s="108">
        <f t="shared" si="14"/>
        <v>0</v>
      </c>
      <c r="AX53" s="240"/>
      <c r="AY53" s="240"/>
      <c r="AZ53" s="108">
        <f t="shared" si="15"/>
        <v>0</v>
      </c>
      <c r="BA53" s="240"/>
      <c r="BB53" s="240"/>
      <c r="BC53" s="108">
        <f t="shared" si="16"/>
        <v>0</v>
      </c>
      <c r="BD53" s="240"/>
      <c r="BE53" s="240"/>
      <c r="BF53" s="108">
        <f t="shared" si="17"/>
        <v>0</v>
      </c>
      <c r="BG53" s="240"/>
      <c r="BH53" s="240"/>
      <c r="BI53" s="108">
        <f t="shared" si="18"/>
        <v>0</v>
      </c>
      <c r="BJ53" s="240"/>
      <c r="BK53" s="240"/>
      <c r="BL53" s="108">
        <f t="shared" si="19"/>
        <v>0</v>
      </c>
      <c r="BM53" s="240"/>
      <c r="BN53" s="240"/>
      <c r="BO53" s="108">
        <f t="shared" si="20"/>
        <v>0</v>
      </c>
      <c r="BP53" s="240"/>
      <c r="BQ53" s="240"/>
      <c r="BR53" s="108">
        <f t="shared" si="21"/>
        <v>0</v>
      </c>
      <c r="BS53" s="240"/>
      <c r="BT53" s="240"/>
      <c r="BU53" s="108">
        <f t="shared" si="22"/>
        <v>0</v>
      </c>
      <c r="BV53" s="240"/>
      <c r="BW53" s="240"/>
      <c r="BX53" s="108">
        <f t="shared" si="23"/>
        <v>0</v>
      </c>
      <c r="BY53" s="240"/>
      <c r="BZ53" s="240"/>
      <c r="CA53" s="108">
        <f t="shared" si="24"/>
        <v>0</v>
      </c>
      <c r="CB53" s="240"/>
      <c r="CC53" s="240"/>
      <c r="CD53" s="108">
        <f t="shared" si="25"/>
        <v>0</v>
      </c>
      <c r="CE53" s="240"/>
      <c r="CF53" s="240"/>
      <c r="CG53" s="108">
        <f t="shared" si="26"/>
        <v>0</v>
      </c>
      <c r="CH53" s="240"/>
      <c r="CI53" s="240"/>
      <c r="CJ53" s="108">
        <f t="shared" si="27"/>
        <v>0</v>
      </c>
      <c r="CK53" s="240"/>
      <c r="CL53" s="240"/>
      <c r="CM53" s="108">
        <f t="shared" si="28"/>
        <v>0</v>
      </c>
      <c r="CN53" s="240"/>
      <c r="CO53" s="240"/>
      <c r="CP53" s="108">
        <f t="shared" si="29"/>
        <v>0</v>
      </c>
      <c r="CQ53" s="240"/>
      <c r="CR53" s="240"/>
      <c r="CS53" s="108">
        <f t="shared" si="30"/>
        <v>0</v>
      </c>
      <c r="CT53" s="240"/>
      <c r="CU53" s="240"/>
      <c r="CV53" s="108">
        <f t="shared" si="31"/>
        <v>0</v>
      </c>
      <c r="CW53" s="240"/>
      <c r="CX53" s="240"/>
      <c r="CY53" s="108">
        <f t="shared" si="32"/>
        <v>0</v>
      </c>
      <c r="CZ53" s="240"/>
      <c r="DA53" s="240"/>
      <c r="DB53" s="108">
        <f t="shared" si="33"/>
        <v>0</v>
      </c>
      <c r="DC53" s="240"/>
      <c r="DD53" s="240"/>
      <c r="DE53" s="108">
        <f t="shared" si="34"/>
        <v>0</v>
      </c>
      <c r="DF53" s="240"/>
      <c r="DG53" s="240"/>
      <c r="DH53" s="108">
        <f t="shared" si="35"/>
        <v>0</v>
      </c>
      <c r="DI53" s="240"/>
      <c r="DJ53" s="240"/>
      <c r="DK53" s="108">
        <f t="shared" si="36"/>
        <v>0</v>
      </c>
      <c r="DL53" s="240"/>
      <c r="DM53" s="240"/>
      <c r="DN53" s="108">
        <f t="shared" si="37"/>
        <v>0</v>
      </c>
      <c r="DO53" s="240"/>
      <c r="DP53" s="240"/>
      <c r="DQ53" s="108">
        <f t="shared" si="38"/>
        <v>0</v>
      </c>
      <c r="DR53" s="240"/>
      <c r="DS53" s="240"/>
      <c r="DT53" s="108">
        <f t="shared" si="39"/>
        <v>0</v>
      </c>
      <c r="DU53" s="240"/>
      <c r="DV53" s="240"/>
      <c r="DW53" s="108">
        <f t="shared" si="40"/>
        <v>0</v>
      </c>
      <c r="DX53" s="240"/>
      <c r="DY53" s="240"/>
      <c r="DZ53" s="108">
        <f t="shared" si="41"/>
        <v>0</v>
      </c>
      <c r="EA53" s="240"/>
      <c r="EB53" s="240"/>
      <c r="EC53" s="108">
        <f t="shared" si="42"/>
        <v>0</v>
      </c>
      <c r="ED53" s="240"/>
      <c r="EE53" s="240"/>
      <c r="EF53" s="108">
        <f t="shared" si="43"/>
        <v>0</v>
      </c>
      <c r="EG53" s="240"/>
      <c r="EH53" s="240"/>
      <c r="EI53" s="108">
        <f t="shared" si="44"/>
        <v>0</v>
      </c>
      <c r="EJ53" s="240"/>
      <c r="EK53" s="240"/>
      <c r="EL53" s="108">
        <f t="shared" si="45"/>
        <v>0</v>
      </c>
      <c r="EM53" s="240"/>
      <c r="EN53" s="240"/>
      <c r="EO53" s="108">
        <f t="shared" si="46"/>
        <v>0</v>
      </c>
      <c r="EP53" s="240"/>
      <c r="EQ53" s="240"/>
      <c r="ER53" s="108">
        <f t="shared" si="47"/>
        <v>0</v>
      </c>
      <c r="ES53" s="240"/>
      <c r="ET53" s="240"/>
      <c r="EU53" s="108">
        <f t="shared" si="48"/>
        <v>0</v>
      </c>
      <c r="EV53" s="240"/>
      <c r="EW53" s="240"/>
      <c r="EX53" s="108">
        <f t="shared" si="49"/>
        <v>0</v>
      </c>
      <c r="EY53" s="240"/>
      <c r="EZ53" s="240"/>
      <c r="FA53" s="108">
        <f t="shared" si="50"/>
        <v>0</v>
      </c>
      <c r="FB53" s="240"/>
      <c r="FC53" s="240"/>
      <c r="FD53" s="108">
        <f t="shared" si="51"/>
        <v>0</v>
      </c>
      <c r="FE53" s="240"/>
      <c r="FF53" s="240"/>
      <c r="FG53" s="108">
        <f t="shared" si="52"/>
        <v>0</v>
      </c>
      <c r="FH53" s="240"/>
      <c r="FI53" s="240"/>
      <c r="FJ53" s="108">
        <f t="shared" si="53"/>
        <v>0</v>
      </c>
      <c r="FK53" s="240"/>
      <c r="FL53" s="240"/>
      <c r="FM53" s="108">
        <f t="shared" si="54"/>
        <v>0</v>
      </c>
      <c r="FN53" s="240"/>
      <c r="FO53" s="240"/>
      <c r="FP53" s="108">
        <f t="shared" si="55"/>
        <v>0</v>
      </c>
      <c r="FQ53" s="240"/>
      <c r="FR53" s="240"/>
      <c r="FS53" s="108">
        <f t="shared" si="56"/>
        <v>0</v>
      </c>
      <c r="FT53" s="240"/>
      <c r="FU53" s="240"/>
      <c r="FV53" s="108">
        <f t="shared" si="57"/>
        <v>0</v>
      </c>
      <c r="FW53" s="240"/>
      <c r="FX53" s="240"/>
      <c r="FY53" s="108">
        <f t="shared" si="58"/>
        <v>0</v>
      </c>
      <c r="FZ53" s="240"/>
      <c r="GA53" s="240"/>
      <c r="GB53" s="108">
        <f t="shared" si="59"/>
        <v>0</v>
      </c>
      <c r="GC53" s="240"/>
      <c r="GD53" s="240"/>
      <c r="GE53" s="108">
        <f t="shared" si="60"/>
        <v>0</v>
      </c>
      <c r="GF53" s="240"/>
      <c r="GG53" s="240"/>
      <c r="GH53" s="108">
        <f t="shared" si="61"/>
        <v>0</v>
      </c>
      <c r="GI53" s="240"/>
      <c r="GJ53" s="240"/>
      <c r="GK53" s="108">
        <f t="shared" si="62"/>
        <v>0</v>
      </c>
      <c r="GL53" s="240"/>
      <c r="GM53" s="240"/>
      <c r="GN53" s="108">
        <f t="shared" si="63"/>
        <v>0</v>
      </c>
      <c r="GO53" s="240"/>
      <c r="GP53" s="240"/>
      <c r="GQ53" s="108">
        <f t="shared" si="64"/>
        <v>0</v>
      </c>
      <c r="GR53" s="240"/>
      <c r="GS53" s="240"/>
      <c r="GT53" s="108">
        <f t="shared" si="65"/>
        <v>0</v>
      </c>
      <c r="GU53" s="240"/>
      <c r="GV53" s="240"/>
      <c r="GW53" s="108">
        <f t="shared" si="66"/>
        <v>0</v>
      </c>
      <c r="GX53" s="240"/>
      <c r="GY53" s="240"/>
      <c r="GZ53" s="108">
        <f t="shared" si="67"/>
        <v>0</v>
      </c>
      <c r="HA53" s="240"/>
      <c r="HB53" s="240"/>
      <c r="HC53" s="108">
        <f t="shared" si="68"/>
        <v>0</v>
      </c>
      <c r="HD53" s="240"/>
      <c r="HE53" s="240"/>
      <c r="HF53" s="108">
        <f t="shared" si="69"/>
        <v>0</v>
      </c>
      <c r="HG53" s="240"/>
      <c r="HH53" s="240"/>
      <c r="HI53" s="108">
        <f t="shared" si="70"/>
        <v>0</v>
      </c>
      <c r="HJ53" s="240"/>
      <c r="HK53" s="240"/>
      <c r="HL53" s="108">
        <f t="shared" si="71"/>
        <v>0</v>
      </c>
      <c r="HM53" s="240"/>
      <c r="HN53" s="240"/>
      <c r="HO53" s="108">
        <f t="shared" si="72"/>
        <v>0</v>
      </c>
      <c r="HP53" s="240"/>
      <c r="HQ53" s="240"/>
      <c r="HR53" s="108">
        <f t="shared" si="73"/>
        <v>0</v>
      </c>
      <c r="HS53" s="240"/>
      <c r="HT53" s="240"/>
      <c r="HU53" s="108">
        <f t="shared" si="74"/>
        <v>0</v>
      </c>
      <c r="HV53" s="240"/>
      <c r="HW53" s="240"/>
      <c r="HX53" s="108">
        <f t="shared" si="75"/>
        <v>0</v>
      </c>
      <c r="HY53" s="240"/>
      <c r="HZ53" s="240"/>
      <c r="IA53" s="108">
        <f t="shared" si="76"/>
        <v>0</v>
      </c>
      <c r="IB53" s="240"/>
      <c r="IC53" s="240"/>
      <c r="ID53" s="108">
        <f t="shared" si="77"/>
        <v>0</v>
      </c>
      <c r="IE53" s="240"/>
      <c r="IF53" s="240"/>
      <c r="IG53" s="108">
        <f t="shared" si="78"/>
        <v>0</v>
      </c>
      <c r="IH53" s="240"/>
      <c r="II53" s="240"/>
      <c r="IJ53" s="108">
        <f t="shared" si="79"/>
        <v>0</v>
      </c>
      <c r="IK53" s="240"/>
      <c r="IL53" s="240"/>
      <c r="IM53" s="108">
        <f t="shared" si="80"/>
        <v>0</v>
      </c>
      <c r="IN53" s="240"/>
      <c r="IO53" s="240"/>
      <c r="IP53" s="108">
        <f t="shared" si="81"/>
        <v>0</v>
      </c>
      <c r="IQ53" s="240"/>
      <c r="IR53" s="240"/>
      <c r="IS53" s="108">
        <f t="shared" si="82"/>
        <v>0</v>
      </c>
      <c r="IT53" s="240"/>
      <c r="IU53" s="240"/>
      <c r="IV53" s="108">
        <f t="shared" si="83"/>
        <v>0</v>
      </c>
      <c r="IW53" s="240"/>
      <c r="IX53" s="240"/>
      <c r="IY53" s="108">
        <f t="shared" si="84"/>
        <v>0</v>
      </c>
      <c r="IZ53" s="240"/>
      <c r="JA53" s="240"/>
      <c r="JB53" s="108">
        <f t="shared" si="85"/>
        <v>0</v>
      </c>
      <c r="JC53" s="240"/>
      <c r="JD53" s="240"/>
      <c r="JE53" s="108">
        <f t="shared" si="86"/>
        <v>0</v>
      </c>
      <c r="JF53" s="240"/>
      <c r="JG53" s="240"/>
      <c r="JH53" s="108">
        <f t="shared" si="87"/>
        <v>0</v>
      </c>
      <c r="JI53" s="240"/>
      <c r="JJ53" s="240"/>
      <c r="JK53" s="108">
        <f t="shared" si="88"/>
        <v>0</v>
      </c>
      <c r="JL53" s="240"/>
      <c r="JM53" s="240"/>
      <c r="JN53" s="108">
        <f t="shared" si="89"/>
        <v>0</v>
      </c>
      <c r="JO53" s="240"/>
      <c r="JP53" s="240"/>
      <c r="JQ53" s="108">
        <f t="shared" si="90"/>
        <v>0</v>
      </c>
      <c r="JR53" s="240"/>
      <c r="JS53" s="240"/>
      <c r="JT53" s="108">
        <f t="shared" si="91"/>
        <v>0</v>
      </c>
      <c r="JU53" s="240"/>
      <c r="JV53" s="240"/>
      <c r="JW53" s="108">
        <f t="shared" si="92"/>
        <v>0</v>
      </c>
      <c r="JX53" s="240"/>
      <c r="JY53" s="240"/>
      <c r="JZ53" s="108">
        <f t="shared" si="93"/>
        <v>0</v>
      </c>
      <c r="KA53" s="240"/>
      <c r="KB53" s="240"/>
      <c r="KC53" s="108">
        <f t="shared" si="94"/>
        <v>0</v>
      </c>
      <c r="KD53" s="240"/>
      <c r="KE53" s="240"/>
      <c r="KF53" s="108">
        <f t="shared" si="95"/>
        <v>0</v>
      </c>
      <c r="KG53" s="240"/>
      <c r="KH53" s="240"/>
      <c r="KI53" s="108">
        <f t="shared" si="96"/>
        <v>0</v>
      </c>
      <c r="KJ53" s="240"/>
      <c r="KK53" s="240"/>
      <c r="KL53" s="108">
        <f t="shared" si="97"/>
        <v>0</v>
      </c>
      <c r="KM53" s="240"/>
      <c r="KN53" s="240"/>
      <c r="KO53" s="108">
        <f t="shared" si="98"/>
        <v>0</v>
      </c>
      <c r="KP53" s="240"/>
      <c r="KQ53" s="240"/>
      <c r="KR53" s="108">
        <f t="shared" si="99"/>
        <v>0</v>
      </c>
      <c r="KS53" s="153">
        <f t="shared" si="100"/>
        <v>0</v>
      </c>
    </row>
    <row r="54" spans="1:305" ht="20.100000000000001" customHeight="1" x14ac:dyDescent="0.2">
      <c r="A54" s="252"/>
      <c r="B54" s="111" t="s">
        <v>145</v>
      </c>
      <c r="C54" s="100">
        <v>16</v>
      </c>
      <c r="D54" s="101" t="s">
        <v>211</v>
      </c>
      <c r="E54" s="240"/>
      <c r="F54" s="240"/>
      <c r="G54" s="108">
        <f t="shared" si="0"/>
        <v>0</v>
      </c>
      <c r="H54" s="240"/>
      <c r="I54" s="240"/>
      <c r="J54" s="108">
        <f t="shared" si="1"/>
        <v>0</v>
      </c>
      <c r="K54" s="240"/>
      <c r="L54" s="240"/>
      <c r="M54" s="108">
        <f t="shared" si="2"/>
        <v>0</v>
      </c>
      <c r="N54" s="240"/>
      <c r="O54" s="240"/>
      <c r="P54" s="108">
        <f t="shared" si="3"/>
        <v>0</v>
      </c>
      <c r="Q54" s="240"/>
      <c r="R54" s="240"/>
      <c r="S54" s="108">
        <f t="shared" si="4"/>
        <v>0</v>
      </c>
      <c r="T54" s="240"/>
      <c r="U54" s="240"/>
      <c r="V54" s="108">
        <f t="shared" si="5"/>
        <v>0</v>
      </c>
      <c r="W54" s="240"/>
      <c r="X54" s="240"/>
      <c r="Y54" s="108">
        <f t="shared" si="6"/>
        <v>0</v>
      </c>
      <c r="Z54" s="240"/>
      <c r="AA54" s="240"/>
      <c r="AB54" s="108">
        <f t="shared" si="7"/>
        <v>0</v>
      </c>
      <c r="AC54" s="240"/>
      <c r="AD54" s="240"/>
      <c r="AE54" s="108">
        <f t="shared" si="8"/>
        <v>0</v>
      </c>
      <c r="AF54" s="240"/>
      <c r="AG54" s="240"/>
      <c r="AH54" s="108">
        <f t="shared" si="9"/>
        <v>0</v>
      </c>
      <c r="AI54" s="240"/>
      <c r="AJ54" s="240"/>
      <c r="AK54" s="108">
        <f t="shared" si="10"/>
        <v>0</v>
      </c>
      <c r="AL54" s="240"/>
      <c r="AM54" s="240"/>
      <c r="AN54" s="108">
        <f t="shared" si="11"/>
        <v>0</v>
      </c>
      <c r="AO54" s="240"/>
      <c r="AP54" s="240"/>
      <c r="AQ54" s="108">
        <f t="shared" si="12"/>
        <v>0</v>
      </c>
      <c r="AR54" s="240"/>
      <c r="AS54" s="240"/>
      <c r="AT54" s="108">
        <f t="shared" si="13"/>
        <v>0</v>
      </c>
      <c r="AU54" s="240"/>
      <c r="AV54" s="240"/>
      <c r="AW54" s="108">
        <f t="shared" si="14"/>
        <v>0</v>
      </c>
      <c r="AX54" s="240"/>
      <c r="AY54" s="240"/>
      <c r="AZ54" s="108">
        <f t="shared" si="15"/>
        <v>0</v>
      </c>
      <c r="BA54" s="240"/>
      <c r="BB54" s="240"/>
      <c r="BC54" s="108">
        <f t="shared" si="16"/>
        <v>0</v>
      </c>
      <c r="BD54" s="240"/>
      <c r="BE54" s="240"/>
      <c r="BF54" s="108">
        <f t="shared" si="17"/>
        <v>0</v>
      </c>
      <c r="BG54" s="240"/>
      <c r="BH54" s="240"/>
      <c r="BI54" s="108">
        <f t="shared" si="18"/>
        <v>0</v>
      </c>
      <c r="BJ54" s="240"/>
      <c r="BK54" s="240"/>
      <c r="BL54" s="108">
        <f t="shared" si="19"/>
        <v>0</v>
      </c>
      <c r="BM54" s="240"/>
      <c r="BN54" s="240"/>
      <c r="BO54" s="108">
        <f t="shared" si="20"/>
        <v>0</v>
      </c>
      <c r="BP54" s="240"/>
      <c r="BQ54" s="240"/>
      <c r="BR54" s="108">
        <f t="shared" si="21"/>
        <v>0</v>
      </c>
      <c r="BS54" s="240"/>
      <c r="BT54" s="240"/>
      <c r="BU54" s="108">
        <f t="shared" si="22"/>
        <v>0</v>
      </c>
      <c r="BV54" s="240"/>
      <c r="BW54" s="240"/>
      <c r="BX54" s="108">
        <f t="shared" si="23"/>
        <v>0</v>
      </c>
      <c r="BY54" s="240"/>
      <c r="BZ54" s="240"/>
      <c r="CA54" s="108">
        <f t="shared" si="24"/>
        <v>0</v>
      </c>
      <c r="CB54" s="240"/>
      <c r="CC54" s="240"/>
      <c r="CD54" s="108">
        <f t="shared" si="25"/>
        <v>0</v>
      </c>
      <c r="CE54" s="240"/>
      <c r="CF54" s="240"/>
      <c r="CG54" s="108">
        <f t="shared" si="26"/>
        <v>0</v>
      </c>
      <c r="CH54" s="240"/>
      <c r="CI54" s="240"/>
      <c r="CJ54" s="108">
        <f t="shared" si="27"/>
        <v>0</v>
      </c>
      <c r="CK54" s="240"/>
      <c r="CL54" s="240"/>
      <c r="CM54" s="108">
        <f t="shared" si="28"/>
        <v>0</v>
      </c>
      <c r="CN54" s="240"/>
      <c r="CO54" s="240"/>
      <c r="CP54" s="108">
        <f t="shared" si="29"/>
        <v>0</v>
      </c>
      <c r="CQ54" s="240"/>
      <c r="CR54" s="240"/>
      <c r="CS54" s="108">
        <f t="shared" si="30"/>
        <v>0</v>
      </c>
      <c r="CT54" s="240"/>
      <c r="CU54" s="240"/>
      <c r="CV54" s="108">
        <f t="shared" si="31"/>
        <v>0</v>
      </c>
      <c r="CW54" s="240"/>
      <c r="CX54" s="240"/>
      <c r="CY54" s="108">
        <f t="shared" si="32"/>
        <v>0</v>
      </c>
      <c r="CZ54" s="240"/>
      <c r="DA54" s="240"/>
      <c r="DB54" s="108">
        <f t="shared" si="33"/>
        <v>0</v>
      </c>
      <c r="DC54" s="240"/>
      <c r="DD54" s="240"/>
      <c r="DE54" s="108">
        <f t="shared" si="34"/>
        <v>0</v>
      </c>
      <c r="DF54" s="240"/>
      <c r="DG54" s="240"/>
      <c r="DH54" s="108">
        <f t="shared" si="35"/>
        <v>0</v>
      </c>
      <c r="DI54" s="240"/>
      <c r="DJ54" s="240"/>
      <c r="DK54" s="108">
        <f t="shared" si="36"/>
        <v>0</v>
      </c>
      <c r="DL54" s="240"/>
      <c r="DM54" s="240"/>
      <c r="DN54" s="108">
        <f t="shared" si="37"/>
        <v>0</v>
      </c>
      <c r="DO54" s="240"/>
      <c r="DP54" s="240"/>
      <c r="DQ54" s="108">
        <f t="shared" si="38"/>
        <v>0</v>
      </c>
      <c r="DR54" s="240"/>
      <c r="DS54" s="240"/>
      <c r="DT54" s="108">
        <f t="shared" si="39"/>
        <v>0</v>
      </c>
      <c r="DU54" s="240"/>
      <c r="DV54" s="240"/>
      <c r="DW54" s="108">
        <f t="shared" si="40"/>
        <v>0</v>
      </c>
      <c r="DX54" s="240"/>
      <c r="DY54" s="240"/>
      <c r="DZ54" s="108">
        <f t="shared" si="41"/>
        <v>0</v>
      </c>
      <c r="EA54" s="240"/>
      <c r="EB54" s="240"/>
      <c r="EC54" s="108">
        <f t="shared" si="42"/>
        <v>0</v>
      </c>
      <c r="ED54" s="240"/>
      <c r="EE54" s="240"/>
      <c r="EF54" s="108">
        <f t="shared" si="43"/>
        <v>0</v>
      </c>
      <c r="EG54" s="240"/>
      <c r="EH54" s="240"/>
      <c r="EI54" s="108">
        <f t="shared" si="44"/>
        <v>0</v>
      </c>
      <c r="EJ54" s="240"/>
      <c r="EK54" s="240"/>
      <c r="EL54" s="108">
        <f t="shared" si="45"/>
        <v>0</v>
      </c>
      <c r="EM54" s="240"/>
      <c r="EN54" s="240"/>
      <c r="EO54" s="108">
        <f t="shared" si="46"/>
        <v>0</v>
      </c>
      <c r="EP54" s="240"/>
      <c r="EQ54" s="240"/>
      <c r="ER54" s="108">
        <f t="shared" si="47"/>
        <v>0</v>
      </c>
      <c r="ES54" s="240"/>
      <c r="ET54" s="240"/>
      <c r="EU54" s="108">
        <f t="shared" si="48"/>
        <v>0</v>
      </c>
      <c r="EV54" s="240"/>
      <c r="EW54" s="240"/>
      <c r="EX54" s="108">
        <f t="shared" si="49"/>
        <v>0</v>
      </c>
      <c r="EY54" s="240"/>
      <c r="EZ54" s="240"/>
      <c r="FA54" s="108">
        <f t="shared" si="50"/>
        <v>0</v>
      </c>
      <c r="FB54" s="240"/>
      <c r="FC54" s="240"/>
      <c r="FD54" s="108">
        <f t="shared" si="51"/>
        <v>0</v>
      </c>
      <c r="FE54" s="240"/>
      <c r="FF54" s="240"/>
      <c r="FG54" s="108">
        <f t="shared" si="52"/>
        <v>0</v>
      </c>
      <c r="FH54" s="240"/>
      <c r="FI54" s="240"/>
      <c r="FJ54" s="108">
        <f t="shared" si="53"/>
        <v>0</v>
      </c>
      <c r="FK54" s="240"/>
      <c r="FL54" s="240"/>
      <c r="FM54" s="108">
        <f t="shared" si="54"/>
        <v>0</v>
      </c>
      <c r="FN54" s="240"/>
      <c r="FO54" s="240"/>
      <c r="FP54" s="108">
        <f t="shared" si="55"/>
        <v>0</v>
      </c>
      <c r="FQ54" s="240"/>
      <c r="FR54" s="240"/>
      <c r="FS54" s="108">
        <f t="shared" si="56"/>
        <v>0</v>
      </c>
      <c r="FT54" s="240"/>
      <c r="FU54" s="240"/>
      <c r="FV54" s="108">
        <f t="shared" si="57"/>
        <v>0</v>
      </c>
      <c r="FW54" s="240"/>
      <c r="FX54" s="240"/>
      <c r="FY54" s="108">
        <f t="shared" si="58"/>
        <v>0</v>
      </c>
      <c r="FZ54" s="240"/>
      <c r="GA54" s="240"/>
      <c r="GB54" s="108">
        <f t="shared" si="59"/>
        <v>0</v>
      </c>
      <c r="GC54" s="240"/>
      <c r="GD54" s="240"/>
      <c r="GE54" s="108">
        <f t="shared" si="60"/>
        <v>0</v>
      </c>
      <c r="GF54" s="240"/>
      <c r="GG54" s="240"/>
      <c r="GH54" s="108">
        <f t="shared" si="61"/>
        <v>0</v>
      </c>
      <c r="GI54" s="240"/>
      <c r="GJ54" s="240"/>
      <c r="GK54" s="108">
        <f t="shared" si="62"/>
        <v>0</v>
      </c>
      <c r="GL54" s="240"/>
      <c r="GM54" s="240"/>
      <c r="GN54" s="108">
        <f t="shared" si="63"/>
        <v>0</v>
      </c>
      <c r="GO54" s="240"/>
      <c r="GP54" s="240"/>
      <c r="GQ54" s="108">
        <f t="shared" si="64"/>
        <v>0</v>
      </c>
      <c r="GR54" s="240"/>
      <c r="GS54" s="240"/>
      <c r="GT54" s="108">
        <f t="shared" si="65"/>
        <v>0</v>
      </c>
      <c r="GU54" s="240"/>
      <c r="GV54" s="240"/>
      <c r="GW54" s="108">
        <f t="shared" si="66"/>
        <v>0</v>
      </c>
      <c r="GX54" s="240"/>
      <c r="GY54" s="240"/>
      <c r="GZ54" s="108">
        <f t="shared" si="67"/>
        <v>0</v>
      </c>
      <c r="HA54" s="240"/>
      <c r="HB54" s="240"/>
      <c r="HC54" s="108">
        <f t="shared" si="68"/>
        <v>0</v>
      </c>
      <c r="HD54" s="240"/>
      <c r="HE54" s="240"/>
      <c r="HF54" s="108">
        <f t="shared" si="69"/>
        <v>0</v>
      </c>
      <c r="HG54" s="240"/>
      <c r="HH54" s="240"/>
      <c r="HI54" s="108">
        <f t="shared" si="70"/>
        <v>0</v>
      </c>
      <c r="HJ54" s="240"/>
      <c r="HK54" s="240"/>
      <c r="HL54" s="108">
        <f t="shared" si="71"/>
        <v>0</v>
      </c>
      <c r="HM54" s="240"/>
      <c r="HN54" s="240"/>
      <c r="HO54" s="108">
        <f t="shared" si="72"/>
        <v>0</v>
      </c>
      <c r="HP54" s="240"/>
      <c r="HQ54" s="240"/>
      <c r="HR54" s="108">
        <f t="shared" si="73"/>
        <v>0</v>
      </c>
      <c r="HS54" s="240"/>
      <c r="HT54" s="240"/>
      <c r="HU54" s="108">
        <f t="shared" si="74"/>
        <v>0</v>
      </c>
      <c r="HV54" s="240"/>
      <c r="HW54" s="240"/>
      <c r="HX54" s="108">
        <f t="shared" si="75"/>
        <v>0</v>
      </c>
      <c r="HY54" s="240"/>
      <c r="HZ54" s="240"/>
      <c r="IA54" s="108">
        <f t="shared" si="76"/>
        <v>0</v>
      </c>
      <c r="IB54" s="240"/>
      <c r="IC54" s="240"/>
      <c r="ID54" s="108">
        <f t="shared" si="77"/>
        <v>0</v>
      </c>
      <c r="IE54" s="240"/>
      <c r="IF54" s="240"/>
      <c r="IG54" s="108">
        <f t="shared" si="78"/>
        <v>0</v>
      </c>
      <c r="IH54" s="240"/>
      <c r="II54" s="240"/>
      <c r="IJ54" s="108">
        <f t="shared" si="79"/>
        <v>0</v>
      </c>
      <c r="IK54" s="240"/>
      <c r="IL54" s="240"/>
      <c r="IM54" s="108">
        <f t="shared" si="80"/>
        <v>0</v>
      </c>
      <c r="IN54" s="240"/>
      <c r="IO54" s="240"/>
      <c r="IP54" s="108">
        <f t="shared" si="81"/>
        <v>0</v>
      </c>
      <c r="IQ54" s="240"/>
      <c r="IR54" s="240"/>
      <c r="IS54" s="108">
        <f t="shared" si="82"/>
        <v>0</v>
      </c>
      <c r="IT54" s="240"/>
      <c r="IU54" s="240"/>
      <c r="IV54" s="108">
        <f t="shared" si="83"/>
        <v>0</v>
      </c>
      <c r="IW54" s="240"/>
      <c r="IX54" s="240"/>
      <c r="IY54" s="108">
        <f t="shared" si="84"/>
        <v>0</v>
      </c>
      <c r="IZ54" s="240"/>
      <c r="JA54" s="240"/>
      <c r="JB54" s="108">
        <f t="shared" si="85"/>
        <v>0</v>
      </c>
      <c r="JC54" s="240"/>
      <c r="JD54" s="240"/>
      <c r="JE54" s="108">
        <f t="shared" si="86"/>
        <v>0</v>
      </c>
      <c r="JF54" s="240"/>
      <c r="JG54" s="240"/>
      <c r="JH54" s="108">
        <f t="shared" si="87"/>
        <v>0</v>
      </c>
      <c r="JI54" s="240"/>
      <c r="JJ54" s="240"/>
      <c r="JK54" s="108">
        <f t="shared" si="88"/>
        <v>0</v>
      </c>
      <c r="JL54" s="240"/>
      <c r="JM54" s="240"/>
      <c r="JN54" s="108">
        <f t="shared" si="89"/>
        <v>0</v>
      </c>
      <c r="JO54" s="240"/>
      <c r="JP54" s="240"/>
      <c r="JQ54" s="108">
        <f t="shared" si="90"/>
        <v>0</v>
      </c>
      <c r="JR54" s="240"/>
      <c r="JS54" s="240"/>
      <c r="JT54" s="108">
        <f t="shared" si="91"/>
        <v>0</v>
      </c>
      <c r="JU54" s="240"/>
      <c r="JV54" s="240"/>
      <c r="JW54" s="108">
        <f t="shared" si="92"/>
        <v>0</v>
      </c>
      <c r="JX54" s="240"/>
      <c r="JY54" s="240"/>
      <c r="JZ54" s="108">
        <f t="shared" si="93"/>
        <v>0</v>
      </c>
      <c r="KA54" s="240"/>
      <c r="KB54" s="240"/>
      <c r="KC54" s="108">
        <f t="shared" si="94"/>
        <v>0</v>
      </c>
      <c r="KD54" s="240"/>
      <c r="KE54" s="240"/>
      <c r="KF54" s="108">
        <f t="shared" si="95"/>
        <v>0</v>
      </c>
      <c r="KG54" s="240"/>
      <c r="KH54" s="240"/>
      <c r="KI54" s="108">
        <f t="shared" si="96"/>
        <v>0</v>
      </c>
      <c r="KJ54" s="240"/>
      <c r="KK54" s="240"/>
      <c r="KL54" s="108">
        <f t="shared" si="97"/>
        <v>0</v>
      </c>
      <c r="KM54" s="240"/>
      <c r="KN54" s="240"/>
      <c r="KO54" s="108">
        <f t="shared" si="98"/>
        <v>0</v>
      </c>
      <c r="KP54" s="240"/>
      <c r="KQ54" s="240"/>
      <c r="KR54" s="108">
        <f t="shared" si="99"/>
        <v>0</v>
      </c>
      <c r="KS54" s="153">
        <f t="shared" si="100"/>
        <v>0</v>
      </c>
    </row>
    <row r="55" spans="1:305" ht="20.100000000000001" customHeight="1" x14ac:dyDescent="0.2">
      <c r="A55" s="252"/>
      <c r="B55" s="111" t="s">
        <v>212</v>
      </c>
      <c r="C55" s="100">
        <v>20</v>
      </c>
      <c r="D55" s="101" t="s">
        <v>213</v>
      </c>
      <c r="E55" s="240"/>
      <c r="F55" s="240"/>
      <c r="G55" s="108">
        <f t="shared" si="0"/>
        <v>0</v>
      </c>
      <c r="H55" s="240"/>
      <c r="I55" s="240"/>
      <c r="J55" s="108">
        <f t="shared" si="1"/>
        <v>0</v>
      </c>
      <c r="K55" s="240"/>
      <c r="L55" s="240"/>
      <c r="M55" s="108">
        <f t="shared" si="2"/>
        <v>0</v>
      </c>
      <c r="N55" s="240"/>
      <c r="O55" s="240"/>
      <c r="P55" s="108">
        <f t="shared" si="3"/>
        <v>0</v>
      </c>
      <c r="Q55" s="240"/>
      <c r="R55" s="240"/>
      <c r="S55" s="108">
        <f t="shared" si="4"/>
        <v>0</v>
      </c>
      <c r="T55" s="240"/>
      <c r="U55" s="240"/>
      <c r="V55" s="108">
        <f t="shared" si="5"/>
        <v>0</v>
      </c>
      <c r="W55" s="240"/>
      <c r="X55" s="240"/>
      <c r="Y55" s="108">
        <f t="shared" si="6"/>
        <v>0</v>
      </c>
      <c r="Z55" s="240"/>
      <c r="AA55" s="240"/>
      <c r="AB55" s="108">
        <f t="shared" si="7"/>
        <v>0</v>
      </c>
      <c r="AC55" s="240"/>
      <c r="AD55" s="240"/>
      <c r="AE55" s="108">
        <f t="shared" si="8"/>
        <v>0</v>
      </c>
      <c r="AF55" s="240"/>
      <c r="AG55" s="240"/>
      <c r="AH55" s="108">
        <f t="shared" si="9"/>
        <v>0</v>
      </c>
      <c r="AI55" s="240"/>
      <c r="AJ55" s="240"/>
      <c r="AK55" s="108">
        <f t="shared" si="10"/>
        <v>0</v>
      </c>
      <c r="AL55" s="240"/>
      <c r="AM55" s="240"/>
      <c r="AN55" s="108">
        <f t="shared" si="11"/>
        <v>0</v>
      </c>
      <c r="AO55" s="240"/>
      <c r="AP55" s="240"/>
      <c r="AQ55" s="108">
        <f t="shared" si="12"/>
        <v>0</v>
      </c>
      <c r="AR55" s="240"/>
      <c r="AS55" s="240"/>
      <c r="AT55" s="108">
        <f t="shared" si="13"/>
        <v>0</v>
      </c>
      <c r="AU55" s="240"/>
      <c r="AV55" s="240"/>
      <c r="AW55" s="108">
        <f t="shared" si="14"/>
        <v>0</v>
      </c>
      <c r="AX55" s="240"/>
      <c r="AY55" s="240"/>
      <c r="AZ55" s="108">
        <f t="shared" si="15"/>
        <v>0</v>
      </c>
      <c r="BA55" s="240"/>
      <c r="BB55" s="240"/>
      <c r="BC55" s="108">
        <f t="shared" si="16"/>
        <v>0</v>
      </c>
      <c r="BD55" s="240"/>
      <c r="BE55" s="240"/>
      <c r="BF55" s="108">
        <f t="shared" si="17"/>
        <v>0</v>
      </c>
      <c r="BG55" s="240"/>
      <c r="BH55" s="240"/>
      <c r="BI55" s="108">
        <f t="shared" si="18"/>
        <v>0</v>
      </c>
      <c r="BJ55" s="240"/>
      <c r="BK55" s="240"/>
      <c r="BL55" s="108">
        <f t="shared" si="19"/>
        <v>0</v>
      </c>
      <c r="BM55" s="240"/>
      <c r="BN55" s="240"/>
      <c r="BO55" s="108">
        <f t="shared" si="20"/>
        <v>0</v>
      </c>
      <c r="BP55" s="240"/>
      <c r="BQ55" s="240"/>
      <c r="BR55" s="108">
        <f t="shared" si="21"/>
        <v>0</v>
      </c>
      <c r="BS55" s="240"/>
      <c r="BT55" s="240"/>
      <c r="BU55" s="108">
        <f t="shared" si="22"/>
        <v>0</v>
      </c>
      <c r="BV55" s="240"/>
      <c r="BW55" s="240"/>
      <c r="BX55" s="108">
        <f t="shared" si="23"/>
        <v>0</v>
      </c>
      <c r="BY55" s="240"/>
      <c r="BZ55" s="240"/>
      <c r="CA55" s="108">
        <f t="shared" si="24"/>
        <v>0</v>
      </c>
      <c r="CB55" s="240"/>
      <c r="CC55" s="240"/>
      <c r="CD55" s="108">
        <f t="shared" si="25"/>
        <v>0</v>
      </c>
      <c r="CE55" s="240"/>
      <c r="CF55" s="240"/>
      <c r="CG55" s="108">
        <f t="shared" si="26"/>
        <v>0</v>
      </c>
      <c r="CH55" s="240"/>
      <c r="CI55" s="240"/>
      <c r="CJ55" s="108">
        <f t="shared" si="27"/>
        <v>0</v>
      </c>
      <c r="CK55" s="240"/>
      <c r="CL55" s="240"/>
      <c r="CM55" s="108">
        <f t="shared" si="28"/>
        <v>0</v>
      </c>
      <c r="CN55" s="240"/>
      <c r="CO55" s="240"/>
      <c r="CP55" s="108">
        <f t="shared" si="29"/>
        <v>0</v>
      </c>
      <c r="CQ55" s="240"/>
      <c r="CR55" s="240"/>
      <c r="CS55" s="108">
        <f t="shared" si="30"/>
        <v>0</v>
      </c>
      <c r="CT55" s="240"/>
      <c r="CU55" s="240"/>
      <c r="CV55" s="108">
        <f t="shared" si="31"/>
        <v>0</v>
      </c>
      <c r="CW55" s="240"/>
      <c r="CX55" s="240"/>
      <c r="CY55" s="108">
        <f t="shared" si="32"/>
        <v>0</v>
      </c>
      <c r="CZ55" s="240"/>
      <c r="DA55" s="240"/>
      <c r="DB55" s="108">
        <f t="shared" si="33"/>
        <v>0</v>
      </c>
      <c r="DC55" s="240"/>
      <c r="DD55" s="240"/>
      <c r="DE55" s="108">
        <f t="shared" si="34"/>
        <v>0</v>
      </c>
      <c r="DF55" s="240"/>
      <c r="DG55" s="240"/>
      <c r="DH55" s="108">
        <f t="shared" si="35"/>
        <v>0</v>
      </c>
      <c r="DI55" s="240"/>
      <c r="DJ55" s="240"/>
      <c r="DK55" s="108">
        <f t="shared" si="36"/>
        <v>0</v>
      </c>
      <c r="DL55" s="240"/>
      <c r="DM55" s="240"/>
      <c r="DN55" s="108">
        <f t="shared" si="37"/>
        <v>0</v>
      </c>
      <c r="DO55" s="240"/>
      <c r="DP55" s="240"/>
      <c r="DQ55" s="108">
        <f t="shared" si="38"/>
        <v>0</v>
      </c>
      <c r="DR55" s="240"/>
      <c r="DS55" s="240"/>
      <c r="DT55" s="108">
        <f t="shared" si="39"/>
        <v>0</v>
      </c>
      <c r="DU55" s="240"/>
      <c r="DV55" s="240"/>
      <c r="DW55" s="108">
        <f t="shared" si="40"/>
        <v>0</v>
      </c>
      <c r="DX55" s="240"/>
      <c r="DY55" s="240"/>
      <c r="DZ55" s="108">
        <f t="shared" si="41"/>
        <v>0</v>
      </c>
      <c r="EA55" s="240"/>
      <c r="EB55" s="240"/>
      <c r="EC55" s="108">
        <f t="shared" si="42"/>
        <v>0</v>
      </c>
      <c r="ED55" s="240"/>
      <c r="EE55" s="240"/>
      <c r="EF55" s="108">
        <f t="shared" si="43"/>
        <v>0</v>
      </c>
      <c r="EG55" s="240"/>
      <c r="EH55" s="240"/>
      <c r="EI55" s="108">
        <f t="shared" si="44"/>
        <v>0</v>
      </c>
      <c r="EJ55" s="240"/>
      <c r="EK55" s="240"/>
      <c r="EL55" s="108">
        <f t="shared" si="45"/>
        <v>0</v>
      </c>
      <c r="EM55" s="240"/>
      <c r="EN55" s="240"/>
      <c r="EO55" s="108">
        <f t="shared" si="46"/>
        <v>0</v>
      </c>
      <c r="EP55" s="240"/>
      <c r="EQ55" s="240"/>
      <c r="ER55" s="108">
        <f t="shared" si="47"/>
        <v>0</v>
      </c>
      <c r="ES55" s="240"/>
      <c r="ET55" s="240"/>
      <c r="EU55" s="108">
        <f t="shared" si="48"/>
        <v>0</v>
      </c>
      <c r="EV55" s="240"/>
      <c r="EW55" s="240"/>
      <c r="EX55" s="108">
        <f t="shared" si="49"/>
        <v>0</v>
      </c>
      <c r="EY55" s="240"/>
      <c r="EZ55" s="240"/>
      <c r="FA55" s="108">
        <f t="shared" si="50"/>
        <v>0</v>
      </c>
      <c r="FB55" s="240"/>
      <c r="FC55" s="240"/>
      <c r="FD55" s="108">
        <f t="shared" si="51"/>
        <v>0</v>
      </c>
      <c r="FE55" s="240"/>
      <c r="FF55" s="240"/>
      <c r="FG55" s="108">
        <f t="shared" si="52"/>
        <v>0</v>
      </c>
      <c r="FH55" s="240"/>
      <c r="FI55" s="240"/>
      <c r="FJ55" s="108">
        <f t="shared" si="53"/>
        <v>0</v>
      </c>
      <c r="FK55" s="240"/>
      <c r="FL55" s="240"/>
      <c r="FM55" s="108">
        <f t="shared" si="54"/>
        <v>0</v>
      </c>
      <c r="FN55" s="240"/>
      <c r="FO55" s="240"/>
      <c r="FP55" s="108">
        <f t="shared" si="55"/>
        <v>0</v>
      </c>
      <c r="FQ55" s="240"/>
      <c r="FR55" s="240"/>
      <c r="FS55" s="108">
        <f t="shared" si="56"/>
        <v>0</v>
      </c>
      <c r="FT55" s="240"/>
      <c r="FU55" s="240"/>
      <c r="FV55" s="108">
        <f t="shared" si="57"/>
        <v>0</v>
      </c>
      <c r="FW55" s="240"/>
      <c r="FX55" s="240"/>
      <c r="FY55" s="108">
        <f t="shared" si="58"/>
        <v>0</v>
      </c>
      <c r="FZ55" s="240"/>
      <c r="GA55" s="240"/>
      <c r="GB55" s="108">
        <f t="shared" si="59"/>
        <v>0</v>
      </c>
      <c r="GC55" s="240"/>
      <c r="GD55" s="240"/>
      <c r="GE55" s="108">
        <f t="shared" si="60"/>
        <v>0</v>
      </c>
      <c r="GF55" s="240"/>
      <c r="GG55" s="240"/>
      <c r="GH55" s="108">
        <f t="shared" si="61"/>
        <v>0</v>
      </c>
      <c r="GI55" s="240"/>
      <c r="GJ55" s="240"/>
      <c r="GK55" s="108">
        <f t="shared" si="62"/>
        <v>0</v>
      </c>
      <c r="GL55" s="240"/>
      <c r="GM55" s="240"/>
      <c r="GN55" s="108">
        <f t="shared" si="63"/>
        <v>0</v>
      </c>
      <c r="GO55" s="240"/>
      <c r="GP55" s="240"/>
      <c r="GQ55" s="108">
        <f t="shared" si="64"/>
        <v>0</v>
      </c>
      <c r="GR55" s="240"/>
      <c r="GS55" s="240"/>
      <c r="GT55" s="108">
        <f t="shared" si="65"/>
        <v>0</v>
      </c>
      <c r="GU55" s="240"/>
      <c r="GV55" s="240"/>
      <c r="GW55" s="108">
        <f t="shared" si="66"/>
        <v>0</v>
      </c>
      <c r="GX55" s="240"/>
      <c r="GY55" s="240"/>
      <c r="GZ55" s="108">
        <f t="shared" si="67"/>
        <v>0</v>
      </c>
      <c r="HA55" s="240"/>
      <c r="HB55" s="240"/>
      <c r="HC55" s="108">
        <f t="shared" si="68"/>
        <v>0</v>
      </c>
      <c r="HD55" s="240"/>
      <c r="HE55" s="240"/>
      <c r="HF55" s="108">
        <f t="shared" si="69"/>
        <v>0</v>
      </c>
      <c r="HG55" s="240"/>
      <c r="HH55" s="240"/>
      <c r="HI55" s="108">
        <f t="shared" si="70"/>
        <v>0</v>
      </c>
      <c r="HJ55" s="240"/>
      <c r="HK55" s="240"/>
      <c r="HL55" s="108">
        <f t="shared" si="71"/>
        <v>0</v>
      </c>
      <c r="HM55" s="240"/>
      <c r="HN55" s="240"/>
      <c r="HO55" s="108">
        <f t="shared" si="72"/>
        <v>0</v>
      </c>
      <c r="HP55" s="240"/>
      <c r="HQ55" s="240"/>
      <c r="HR55" s="108">
        <f t="shared" si="73"/>
        <v>0</v>
      </c>
      <c r="HS55" s="240"/>
      <c r="HT55" s="240"/>
      <c r="HU55" s="108">
        <f t="shared" si="74"/>
        <v>0</v>
      </c>
      <c r="HV55" s="240"/>
      <c r="HW55" s="240"/>
      <c r="HX55" s="108">
        <f t="shared" si="75"/>
        <v>0</v>
      </c>
      <c r="HY55" s="240"/>
      <c r="HZ55" s="240"/>
      <c r="IA55" s="108">
        <f t="shared" si="76"/>
        <v>0</v>
      </c>
      <c r="IB55" s="240"/>
      <c r="IC55" s="240"/>
      <c r="ID55" s="108">
        <f t="shared" si="77"/>
        <v>0</v>
      </c>
      <c r="IE55" s="240"/>
      <c r="IF55" s="240"/>
      <c r="IG55" s="108">
        <f t="shared" si="78"/>
        <v>0</v>
      </c>
      <c r="IH55" s="240"/>
      <c r="II55" s="240"/>
      <c r="IJ55" s="108">
        <f t="shared" si="79"/>
        <v>0</v>
      </c>
      <c r="IK55" s="240"/>
      <c r="IL55" s="240"/>
      <c r="IM55" s="108">
        <f t="shared" si="80"/>
        <v>0</v>
      </c>
      <c r="IN55" s="240"/>
      <c r="IO55" s="240"/>
      <c r="IP55" s="108">
        <f t="shared" si="81"/>
        <v>0</v>
      </c>
      <c r="IQ55" s="240"/>
      <c r="IR55" s="240"/>
      <c r="IS55" s="108">
        <f t="shared" si="82"/>
        <v>0</v>
      </c>
      <c r="IT55" s="240"/>
      <c r="IU55" s="240"/>
      <c r="IV55" s="108">
        <f t="shared" si="83"/>
        <v>0</v>
      </c>
      <c r="IW55" s="240"/>
      <c r="IX55" s="240"/>
      <c r="IY55" s="108">
        <f t="shared" si="84"/>
        <v>0</v>
      </c>
      <c r="IZ55" s="240"/>
      <c r="JA55" s="240"/>
      <c r="JB55" s="108">
        <f t="shared" si="85"/>
        <v>0</v>
      </c>
      <c r="JC55" s="240"/>
      <c r="JD55" s="240"/>
      <c r="JE55" s="108">
        <f t="shared" si="86"/>
        <v>0</v>
      </c>
      <c r="JF55" s="240"/>
      <c r="JG55" s="240"/>
      <c r="JH55" s="108">
        <f t="shared" si="87"/>
        <v>0</v>
      </c>
      <c r="JI55" s="240"/>
      <c r="JJ55" s="240"/>
      <c r="JK55" s="108">
        <f t="shared" si="88"/>
        <v>0</v>
      </c>
      <c r="JL55" s="240"/>
      <c r="JM55" s="240"/>
      <c r="JN55" s="108">
        <f t="shared" si="89"/>
        <v>0</v>
      </c>
      <c r="JO55" s="240"/>
      <c r="JP55" s="240"/>
      <c r="JQ55" s="108">
        <f t="shared" si="90"/>
        <v>0</v>
      </c>
      <c r="JR55" s="240"/>
      <c r="JS55" s="240"/>
      <c r="JT55" s="108">
        <f t="shared" si="91"/>
        <v>0</v>
      </c>
      <c r="JU55" s="240"/>
      <c r="JV55" s="240"/>
      <c r="JW55" s="108">
        <f t="shared" si="92"/>
        <v>0</v>
      </c>
      <c r="JX55" s="240"/>
      <c r="JY55" s="240"/>
      <c r="JZ55" s="108">
        <f t="shared" si="93"/>
        <v>0</v>
      </c>
      <c r="KA55" s="240"/>
      <c r="KB55" s="240"/>
      <c r="KC55" s="108">
        <f t="shared" si="94"/>
        <v>0</v>
      </c>
      <c r="KD55" s="240"/>
      <c r="KE55" s="240"/>
      <c r="KF55" s="108">
        <f t="shared" si="95"/>
        <v>0</v>
      </c>
      <c r="KG55" s="240"/>
      <c r="KH55" s="240"/>
      <c r="KI55" s="108">
        <f t="shared" si="96"/>
        <v>0</v>
      </c>
      <c r="KJ55" s="240"/>
      <c r="KK55" s="240"/>
      <c r="KL55" s="108">
        <f t="shared" si="97"/>
        <v>0</v>
      </c>
      <c r="KM55" s="240"/>
      <c r="KN55" s="240"/>
      <c r="KO55" s="108">
        <f t="shared" si="98"/>
        <v>0</v>
      </c>
      <c r="KP55" s="240"/>
      <c r="KQ55" s="240"/>
      <c r="KR55" s="108">
        <f t="shared" si="99"/>
        <v>0</v>
      </c>
      <c r="KS55" s="153">
        <f t="shared" si="100"/>
        <v>0</v>
      </c>
    </row>
    <row r="56" spans="1:305" ht="20.100000000000001" customHeight="1" x14ac:dyDescent="0.2">
      <c r="A56" s="252"/>
      <c r="B56" s="111" t="s">
        <v>146</v>
      </c>
      <c r="C56" s="100">
        <v>10</v>
      </c>
      <c r="D56" s="101" t="s">
        <v>214</v>
      </c>
      <c r="E56" s="240"/>
      <c r="F56" s="240"/>
      <c r="G56" s="108">
        <f t="shared" si="0"/>
        <v>0</v>
      </c>
      <c r="H56" s="240"/>
      <c r="I56" s="240"/>
      <c r="J56" s="108">
        <f t="shared" si="1"/>
        <v>0</v>
      </c>
      <c r="K56" s="240"/>
      <c r="L56" s="240"/>
      <c r="M56" s="108">
        <f t="shared" si="2"/>
        <v>0</v>
      </c>
      <c r="N56" s="240"/>
      <c r="O56" s="240"/>
      <c r="P56" s="108">
        <f t="shared" si="3"/>
        <v>0</v>
      </c>
      <c r="Q56" s="240"/>
      <c r="R56" s="240"/>
      <c r="S56" s="108">
        <f t="shared" si="4"/>
        <v>0</v>
      </c>
      <c r="T56" s="240"/>
      <c r="U56" s="240"/>
      <c r="V56" s="108">
        <f t="shared" si="5"/>
        <v>0</v>
      </c>
      <c r="W56" s="240"/>
      <c r="X56" s="240"/>
      <c r="Y56" s="108">
        <f t="shared" si="6"/>
        <v>0</v>
      </c>
      <c r="Z56" s="240"/>
      <c r="AA56" s="240"/>
      <c r="AB56" s="108">
        <f t="shared" si="7"/>
        <v>0</v>
      </c>
      <c r="AC56" s="240"/>
      <c r="AD56" s="240"/>
      <c r="AE56" s="108">
        <f t="shared" si="8"/>
        <v>0</v>
      </c>
      <c r="AF56" s="240"/>
      <c r="AG56" s="240"/>
      <c r="AH56" s="108">
        <f t="shared" si="9"/>
        <v>0</v>
      </c>
      <c r="AI56" s="240"/>
      <c r="AJ56" s="240"/>
      <c r="AK56" s="108">
        <f t="shared" si="10"/>
        <v>0</v>
      </c>
      <c r="AL56" s="240"/>
      <c r="AM56" s="240"/>
      <c r="AN56" s="108">
        <f t="shared" si="11"/>
        <v>0</v>
      </c>
      <c r="AO56" s="240"/>
      <c r="AP56" s="240"/>
      <c r="AQ56" s="108">
        <f t="shared" si="12"/>
        <v>0</v>
      </c>
      <c r="AR56" s="240"/>
      <c r="AS56" s="240"/>
      <c r="AT56" s="108">
        <f t="shared" si="13"/>
        <v>0</v>
      </c>
      <c r="AU56" s="240"/>
      <c r="AV56" s="240"/>
      <c r="AW56" s="108">
        <f t="shared" si="14"/>
        <v>0</v>
      </c>
      <c r="AX56" s="240"/>
      <c r="AY56" s="240"/>
      <c r="AZ56" s="108">
        <f t="shared" si="15"/>
        <v>0</v>
      </c>
      <c r="BA56" s="240"/>
      <c r="BB56" s="240"/>
      <c r="BC56" s="108">
        <f t="shared" si="16"/>
        <v>0</v>
      </c>
      <c r="BD56" s="240"/>
      <c r="BE56" s="240"/>
      <c r="BF56" s="108">
        <f t="shared" si="17"/>
        <v>0</v>
      </c>
      <c r="BG56" s="240"/>
      <c r="BH56" s="240"/>
      <c r="BI56" s="108">
        <f t="shared" si="18"/>
        <v>0</v>
      </c>
      <c r="BJ56" s="240"/>
      <c r="BK56" s="240"/>
      <c r="BL56" s="108">
        <f t="shared" si="19"/>
        <v>0</v>
      </c>
      <c r="BM56" s="240"/>
      <c r="BN56" s="240"/>
      <c r="BO56" s="108">
        <f t="shared" si="20"/>
        <v>0</v>
      </c>
      <c r="BP56" s="240"/>
      <c r="BQ56" s="240"/>
      <c r="BR56" s="108">
        <f t="shared" si="21"/>
        <v>0</v>
      </c>
      <c r="BS56" s="240"/>
      <c r="BT56" s="240"/>
      <c r="BU56" s="108">
        <f t="shared" si="22"/>
        <v>0</v>
      </c>
      <c r="BV56" s="240"/>
      <c r="BW56" s="240"/>
      <c r="BX56" s="108">
        <f t="shared" si="23"/>
        <v>0</v>
      </c>
      <c r="BY56" s="240"/>
      <c r="BZ56" s="240"/>
      <c r="CA56" s="108">
        <f t="shared" si="24"/>
        <v>0</v>
      </c>
      <c r="CB56" s="240"/>
      <c r="CC56" s="240"/>
      <c r="CD56" s="108">
        <f t="shared" si="25"/>
        <v>0</v>
      </c>
      <c r="CE56" s="240"/>
      <c r="CF56" s="240"/>
      <c r="CG56" s="108">
        <f t="shared" si="26"/>
        <v>0</v>
      </c>
      <c r="CH56" s="240"/>
      <c r="CI56" s="240"/>
      <c r="CJ56" s="108">
        <f t="shared" si="27"/>
        <v>0</v>
      </c>
      <c r="CK56" s="240"/>
      <c r="CL56" s="240"/>
      <c r="CM56" s="108">
        <f t="shared" si="28"/>
        <v>0</v>
      </c>
      <c r="CN56" s="240"/>
      <c r="CO56" s="240"/>
      <c r="CP56" s="108">
        <f t="shared" si="29"/>
        <v>0</v>
      </c>
      <c r="CQ56" s="240"/>
      <c r="CR56" s="240"/>
      <c r="CS56" s="108">
        <f t="shared" si="30"/>
        <v>0</v>
      </c>
      <c r="CT56" s="240"/>
      <c r="CU56" s="240"/>
      <c r="CV56" s="108">
        <f t="shared" si="31"/>
        <v>0</v>
      </c>
      <c r="CW56" s="240"/>
      <c r="CX56" s="240"/>
      <c r="CY56" s="108">
        <f t="shared" si="32"/>
        <v>0</v>
      </c>
      <c r="CZ56" s="240"/>
      <c r="DA56" s="240"/>
      <c r="DB56" s="108">
        <f t="shared" si="33"/>
        <v>0</v>
      </c>
      <c r="DC56" s="240"/>
      <c r="DD56" s="240"/>
      <c r="DE56" s="108">
        <f t="shared" si="34"/>
        <v>0</v>
      </c>
      <c r="DF56" s="240"/>
      <c r="DG56" s="240"/>
      <c r="DH56" s="108">
        <f t="shared" si="35"/>
        <v>0</v>
      </c>
      <c r="DI56" s="240"/>
      <c r="DJ56" s="240"/>
      <c r="DK56" s="108">
        <f t="shared" si="36"/>
        <v>0</v>
      </c>
      <c r="DL56" s="240"/>
      <c r="DM56" s="240"/>
      <c r="DN56" s="108">
        <f t="shared" si="37"/>
        <v>0</v>
      </c>
      <c r="DO56" s="240"/>
      <c r="DP56" s="240"/>
      <c r="DQ56" s="108">
        <f t="shared" si="38"/>
        <v>0</v>
      </c>
      <c r="DR56" s="240"/>
      <c r="DS56" s="240"/>
      <c r="DT56" s="108">
        <f t="shared" si="39"/>
        <v>0</v>
      </c>
      <c r="DU56" s="240"/>
      <c r="DV56" s="240"/>
      <c r="DW56" s="108">
        <f t="shared" si="40"/>
        <v>0</v>
      </c>
      <c r="DX56" s="240"/>
      <c r="DY56" s="240"/>
      <c r="DZ56" s="108">
        <f t="shared" si="41"/>
        <v>0</v>
      </c>
      <c r="EA56" s="240"/>
      <c r="EB56" s="240"/>
      <c r="EC56" s="108">
        <f t="shared" si="42"/>
        <v>0</v>
      </c>
      <c r="ED56" s="240"/>
      <c r="EE56" s="240"/>
      <c r="EF56" s="108">
        <f t="shared" si="43"/>
        <v>0</v>
      </c>
      <c r="EG56" s="240"/>
      <c r="EH56" s="240"/>
      <c r="EI56" s="108">
        <f t="shared" si="44"/>
        <v>0</v>
      </c>
      <c r="EJ56" s="240"/>
      <c r="EK56" s="240"/>
      <c r="EL56" s="108">
        <f t="shared" si="45"/>
        <v>0</v>
      </c>
      <c r="EM56" s="240"/>
      <c r="EN56" s="240"/>
      <c r="EO56" s="108">
        <f t="shared" si="46"/>
        <v>0</v>
      </c>
      <c r="EP56" s="240"/>
      <c r="EQ56" s="240"/>
      <c r="ER56" s="108">
        <f t="shared" si="47"/>
        <v>0</v>
      </c>
      <c r="ES56" s="240"/>
      <c r="ET56" s="240"/>
      <c r="EU56" s="108">
        <f t="shared" si="48"/>
        <v>0</v>
      </c>
      <c r="EV56" s="240"/>
      <c r="EW56" s="240"/>
      <c r="EX56" s="108">
        <f t="shared" si="49"/>
        <v>0</v>
      </c>
      <c r="EY56" s="240"/>
      <c r="EZ56" s="240"/>
      <c r="FA56" s="108">
        <f t="shared" si="50"/>
        <v>0</v>
      </c>
      <c r="FB56" s="240"/>
      <c r="FC56" s="240"/>
      <c r="FD56" s="108">
        <f t="shared" si="51"/>
        <v>0</v>
      </c>
      <c r="FE56" s="240"/>
      <c r="FF56" s="240"/>
      <c r="FG56" s="108">
        <f t="shared" si="52"/>
        <v>0</v>
      </c>
      <c r="FH56" s="240"/>
      <c r="FI56" s="240"/>
      <c r="FJ56" s="108">
        <f t="shared" si="53"/>
        <v>0</v>
      </c>
      <c r="FK56" s="240"/>
      <c r="FL56" s="240"/>
      <c r="FM56" s="108">
        <f t="shared" si="54"/>
        <v>0</v>
      </c>
      <c r="FN56" s="240"/>
      <c r="FO56" s="240"/>
      <c r="FP56" s="108">
        <f t="shared" si="55"/>
        <v>0</v>
      </c>
      <c r="FQ56" s="240"/>
      <c r="FR56" s="240"/>
      <c r="FS56" s="108">
        <f t="shared" si="56"/>
        <v>0</v>
      </c>
      <c r="FT56" s="240"/>
      <c r="FU56" s="240"/>
      <c r="FV56" s="108">
        <f t="shared" si="57"/>
        <v>0</v>
      </c>
      <c r="FW56" s="240"/>
      <c r="FX56" s="240"/>
      <c r="FY56" s="108">
        <f t="shared" si="58"/>
        <v>0</v>
      </c>
      <c r="FZ56" s="240"/>
      <c r="GA56" s="240"/>
      <c r="GB56" s="108">
        <f t="shared" si="59"/>
        <v>0</v>
      </c>
      <c r="GC56" s="240"/>
      <c r="GD56" s="240"/>
      <c r="GE56" s="108">
        <f t="shared" si="60"/>
        <v>0</v>
      </c>
      <c r="GF56" s="240"/>
      <c r="GG56" s="240"/>
      <c r="GH56" s="108">
        <f t="shared" si="61"/>
        <v>0</v>
      </c>
      <c r="GI56" s="240"/>
      <c r="GJ56" s="240"/>
      <c r="GK56" s="108">
        <f t="shared" si="62"/>
        <v>0</v>
      </c>
      <c r="GL56" s="240"/>
      <c r="GM56" s="240"/>
      <c r="GN56" s="108">
        <f t="shared" si="63"/>
        <v>0</v>
      </c>
      <c r="GO56" s="240"/>
      <c r="GP56" s="240"/>
      <c r="GQ56" s="108">
        <f t="shared" si="64"/>
        <v>0</v>
      </c>
      <c r="GR56" s="240"/>
      <c r="GS56" s="240"/>
      <c r="GT56" s="108">
        <f t="shared" si="65"/>
        <v>0</v>
      </c>
      <c r="GU56" s="240"/>
      <c r="GV56" s="240"/>
      <c r="GW56" s="108">
        <f t="shared" si="66"/>
        <v>0</v>
      </c>
      <c r="GX56" s="240"/>
      <c r="GY56" s="240"/>
      <c r="GZ56" s="108">
        <f t="shared" si="67"/>
        <v>0</v>
      </c>
      <c r="HA56" s="240"/>
      <c r="HB56" s="240"/>
      <c r="HC56" s="108">
        <f t="shared" si="68"/>
        <v>0</v>
      </c>
      <c r="HD56" s="240"/>
      <c r="HE56" s="240"/>
      <c r="HF56" s="108">
        <f t="shared" si="69"/>
        <v>0</v>
      </c>
      <c r="HG56" s="240"/>
      <c r="HH56" s="240"/>
      <c r="HI56" s="108">
        <f t="shared" si="70"/>
        <v>0</v>
      </c>
      <c r="HJ56" s="240"/>
      <c r="HK56" s="240"/>
      <c r="HL56" s="108">
        <f t="shared" si="71"/>
        <v>0</v>
      </c>
      <c r="HM56" s="240"/>
      <c r="HN56" s="240"/>
      <c r="HO56" s="108">
        <f t="shared" si="72"/>
        <v>0</v>
      </c>
      <c r="HP56" s="240"/>
      <c r="HQ56" s="240"/>
      <c r="HR56" s="108">
        <f t="shared" si="73"/>
        <v>0</v>
      </c>
      <c r="HS56" s="240"/>
      <c r="HT56" s="240"/>
      <c r="HU56" s="108">
        <f t="shared" si="74"/>
        <v>0</v>
      </c>
      <c r="HV56" s="240"/>
      <c r="HW56" s="240"/>
      <c r="HX56" s="108">
        <f t="shared" si="75"/>
        <v>0</v>
      </c>
      <c r="HY56" s="240"/>
      <c r="HZ56" s="240"/>
      <c r="IA56" s="108">
        <f t="shared" si="76"/>
        <v>0</v>
      </c>
      <c r="IB56" s="240"/>
      <c r="IC56" s="240"/>
      <c r="ID56" s="108">
        <f t="shared" si="77"/>
        <v>0</v>
      </c>
      <c r="IE56" s="240"/>
      <c r="IF56" s="240"/>
      <c r="IG56" s="108">
        <f t="shared" si="78"/>
        <v>0</v>
      </c>
      <c r="IH56" s="240"/>
      <c r="II56" s="240"/>
      <c r="IJ56" s="108">
        <f t="shared" si="79"/>
        <v>0</v>
      </c>
      <c r="IK56" s="240"/>
      <c r="IL56" s="240"/>
      <c r="IM56" s="108">
        <f t="shared" si="80"/>
        <v>0</v>
      </c>
      <c r="IN56" s="240"/>
      <c r="IO56" s="240"/>
      <c r="IP56" s="108">
        <f t="shared" si="81"/>
        <v>0</v>
      </c>
      <c r="IQ56" s="240"/>
      <c r="IR56" s="240"/>
      <c r="IS56" s="108">
        <f t="shared" si="82"/>
        <v>0</v>
      </c>
      <c r="IT56" s="240"/>
      <c r="IU56" s="240"/>
      <c r="IV56" s="108">
        <f t="shared" si="83"/>
        <v>0</v>
      </c>
      <c r="IW56" s="240"/>
      <c r="IX56" s="240"/>
      <c r="IY56" s="108">
        <f t="shared" si="84"/>
        <v>0</v>
      </c>
      <c r="IZ56" s="240"/>
      <c r="JA56" s="240"/>
      <c r="JB56" s="108">
        <f t="shared" si="85"/>
        <v>0</v>
      </c>
      <c r="JC56" s="240"/>
      <c r="JD56" s="240"/>
      <c r="JE56" s="108">
        <f t="shared" si="86"/>
        <v>0</v>
      </c>
      <c r="JF56" s="240"/>
      <c r="JG56" s="240"/>
      <c r="JH56" s="108">
        <f t="shared" si="87"/>
        <v>0</v>
      </c>
      <c r="JI56" s="240"/>
      <c r="JJ56" s="240"/>
      <c r="JK56" s="108">
        <f t="shared" si="88"/>
        <v>0</v>
      </c>
      <c r="JL56" s="240"/>
      <c r="JM56" s="240"/>
      <c r="JN56" s="108">
        <f t="shared" si="89"/>
        <v>0</v>
      </c>
      <c r="JO56" s="240"/>
      <c r="JP56" s="240"/>
      <c r="JQ56" s="108">
        <f t="shared" si="90"/>
        <v>0</v>
      </c>
      <c r="JR56" s="240"/>
      <c r="JS56" s="240"/>
      <c r="JT56" s="108">
        <f t="shared" si="91"/>
        <v>0</v>
      </c>
      <c r="JU56" s="240"/>
      <c r="JV56" s="240"/>
      <c r="JW56" s="108">
        <f t="shared" si="92"/>
        <v>0</v>
      </c>
      <c r="JX56" s="240"/>
      <c r="JY56" s="240"/>
      <c r="JZ56" s="108">
        <f t="shared" si="93"/>
        <v>0</v>
      </c>
      <c r="KA56" s="240"/>
      <c r="KB56" s="240"/>
      <c r="KC56" s="108">
        <f t="shared" si="94"/>
        <v>0</v>
      </c>
      <c r="KD56" s="240"/>
      <c r="KE56" s="240"/>
      <c r="KF56" s="108">
        <f t="shared" si="95"/>
        <v>0</v>
      </c>
      <c r="KG56" s="240"/>
      <c r="KH56" s="240"/>
      <c r="KI56" s="108">
        <f t="shared" si="96"/>
        <v>0</v>
      </c>
      <c r="KJ56" s="240"/>
      <c r="KK56" s="240"/>
      <c r="KL56" s="108">
        <f t="shared" si="97"/>
        <v>0</v>
      </c>
      <c r="KM56" s="240"/>
      <c r="KN56" s="240"/>
      <c r="KO56" s="108">
        <f t="shared" si="98"/>
        <v>0</v>
      </c>
      <c r="KP56" s="240"/>
      <c r="KQ56" s="240"/>
      <c r="KR56" s="108">
        <f t="shared" si="99"/>
        <v>0</v>
      </c>
      <c r="KS56" s="153">
        <f t="shared" si="100"/>
        <v>0</v>
      </c>
    </row>
    <row r="57" spans="1:305" ht="20.100000000000001" customHeight="1" x14ac:dyDescent="0.2">
      <c r="A57" s="252"/>
      <c r="B57" s="111" t="s">
        <v>36</v>
      </c>
      <c r="C57" s="100">
        <v>18</v>
      </c>
      <c r="D57" s="101" t="s">
        <v>215</v>
      </c>
      <c r="E57" s="240"/>
      <c r="F57" s="240"/>
      <c r="G57" s="108">
        <f t="shared" si="0"/>
        <v>0</v>
      </c>
      <c r="H57" s="240"/>
      <c r="I57" s="240"/>
      <c r="J57" s="108">
        <f t="shared" si="1"/>
        <v>0</v>
      </c>
      <c r="K57" s="240"/>
      <c r="L57" s="240"/>
      <c r="M57" s="108">
        <f t="shared" si="2"/>
        <v>0</v>
      </c>
      <c r="N57" s="240"/>
      <c r="O57" s="240"/>
      <c r="P57" s="108">
        <f t="shared" si="3"/>
        <v>0</v>
      </c>
      <c r="Q57" s="240"/>
      <c r="R57" s="240"/>
      <c r="S57" s="108">
        <f t="shared" si="4"/>
        <v>0</v>
      </c>
      <c r="T57" s="240"/>
      <c r="U57" s="240"/>
      <c r="V57" s="108">
        <f t="shared" si="5"/>
        <v>0</v>
      </c>
      <c r="W57" s="240"/>
      <c r="X57" s="240"/>
      <c r="Y57" s="108">
        <f t="shared" si="6"/>
        <v>0</v>
      </c>
      <c r="Z57" s="240"/>
      <c r="AA57" s="240"/>
      <c r="AB57" s="108">
        <f t="shared" si="7"/>
        <v>0</v>
      </c>
      <c r="AC57" s="240"/>
      <c r="AD57" s="240"/>
      <c r="AE57" s="108">
        <f t="shared" si="8"/>
        <v>0</v>
      </c>
      <c r="AF57" s="240"/>
      <c r="AG57" s="240"/>
      <c r="AH57" s="108">
        <f t="shared" si="9"/>
        <v>0</v>
      </c>
      <c r="AI57" s="240"/>
      <c r="AJ57" s="240"/>
      <c r="AK57" s="108">
        <f t="shared" si="10"/>
        <v>0</v>
      </c>
      <c r="AL57" s="240"/>
      <c r="AM57" s="240"/>
      <c r="AN57" s="108">
        <f t="shared" si="11"/>
        <v>0</v>
      </c>
      <c r="AO57" s="240"/>
      <c r="AP57" s="240"/>
      <c r="AQ57" s="108">
        <f t="shared" si="12"/>
        <v>0</v>
      </c>
      <c r="AR57" s="240"/>
      <c r="AS57" s="240"/>
      <c r="AT57" s="108">
        <f t="shared" si="13"/>
        <v>0</v>
      </c>
      <c r="AU57" s="240"/>
      <c r="AV57" s="240"/>
      <c r="AW57" s="108">
        <f t="shared" si="14"/>
        <v>0</v>
      </c>
      <c r="AX57" s="240"/>
      <c r="AY57" s="240"/>
      <c r="AZ57" s="108">
        <f t="shared" si="15"/>
        <v>0</v>
      </c>
      <c r="BA57" s="240"/>
      <c r="BB57" s="240"/>
      <c r="BC57" s="108">
        <f t="shared" si="16"/>
        <v>0</v>
      </c>
      <c r="BD57" s="240"/>
      <c r="BE57" s="240"/>
      <c r="BF57" s="108">
        <f t="shared" si="17"/>
        <v>0</v>
      </c>
      <c r="BG57" s="240"/>
      <c r="BH57" s="240"/>
      <c r="BI57" s="108">
        <f t="shared" si="18"/>
        <v>0</v>
      </c>
      <c r="BJ57" s="240"/>
      <c r="BK57" s="240"/>
      <c r="BL57" s="108">
        <f t="shared" si="19"/>
        <v>0</v>
      </c>
      <c r="BM57" s="240"/>
      <c r="BN57" s="240"/>
      <c r="BO57" s="108">
        <f t="shared" si="20"/>
        <v>0</v>
      </c>
      <c r="BP57" s="240"/>
      <c r="BQ57" s="240"/>
      <c r="BR57" s="108">
        <f t="shared" si="21"/>
        <v>0</v>
      </c>
      <c r="BS57" s="240"/>
      <c r="BT57" s="240"/>
      <c r="BU57" s="108">
        <f t="shared" si="22"/>
        <v>0</v>
      </c>
      <c r="BV57" s="240"/>
      <c r="BW57" s="240"/>
      <c r="BX57" s="108">
        <f t="shared" si="23"/>
        <v>0</v>
      </c>
      <c r="BY57" s="240"/>
      <c r="BZ57" s="240"/>
      <c r="CA57" s="108">
        <f t="shared" si="24"/>
        <v>0</v>
      </c>
      <c r="CB57" s="240"/>
      <c r="CC57" s="240"/>
      <c r="CD57" s="108">
        <f t="shared" si="25"/>
        <v>0</v>
      </c>
      <c r="CE57" s="240"/>
      <c r="CF57" s="240"/>
      <c r="CG57" s="108">
        <f t="shared" si="26"/>
        <v>0</v>
      </c>
      <c r="CH57" s="240"/>
      <c r="CI57" s="240"/>
      <c r="CJ57" s="108">
        <f t="shared" si="27"/>
        <v>0</v>
      </c>
      <c r="CK57" s="240"/>
      <c r="CL57" s="240"/>
      <c r="CM57" s="108">
        <f t="shared" si="28"/>
        <v>0</v>
      </c>
      <c r="CN57" s="240"/>
      <c r="CO57" s="240"/>
      <c r="CP57" s="108">
        <f t="shared" si="29"/>
        <v>0</v>
      </c>
      <c r="CQ57" s="240"/>
      <c r="CR57" s="240"/>
      <c r="CS57" s="108">
        <f t="shared" si="30"/>
        <v>0</v>
      </c>
      <c r="CT57" s="240"/>
      <c r="CU57" s="240"/>
      <c r="CV57" s="108">
        <f t="shared" si="31"/>
        <v>0</v>
      </c>
      <c r="CW57" s="240"/>
      <c r="CX57" s="240"/>
      <c r="CY57" s="108">
        <f t="shared" si="32"/>
        <v>0</v>
      </c>
      <c r="CZ57" s="240"/>
      <c r="DA57" s="240"/>
      <c r="DB57" s="108">
        <f t="shared" si="33"/>
        <v>0</v>
      </c>
      <c r="DC57" s="240"/>
      <c r="DD57" s="240"/>
      <c r="DE57" s="108">
        <f t="shared" si="34"/>
        <v>0</v>
      </c>
      <c r="DF57" s="240"/>
      <c r="DG57" s="240"/>
      <c r="DH57" s="108">
        <f t="shared" si="35"/>
        <v>0</v>
      </c>
      <c r="DI57" s="240"/>
      <c r="DJ57" s="240"/>
      <c r="DK57" s="108">
        <f t="shared" si="36"/>
        <v>0</v>
      </c>
      <c r="DL57" s="240"/>
      <c r="DM57" s="240"/>
      <c r="DN57" s="108">
        <f t="shared" si="37"/>
        <v>0</v>
      </c>
      <c r="DO57" s="240"/>
      <c r="DP57" s="240"/>
      <c r="DQ57" s="108">
        <f t="shared" si="38"/>
        <v>0</v>
      </c>
      <c r="DR57" s="240"/>
      <c r="DS57" s="240"/>
      <c r="DT57" s="108">
        <f t="shared" si="39"/>
        <v>0</v>
      </c>
      <c r="DU57" s="240"/>
      <c r="DV57" s="240"/>
      <c r="DW57" s="108">
        <f t="shared" si="40"/>
        <v>0</v>
      </c>
      <c r="DX57" s="240"/>
      <c r="DY57" s="240"/>
      <c r="DZ57" s="108">
        <f t="shared" si="41"/>
        <v>0</v>
      </c>
      <c r="EA57" s="240"/>
      <c r="EB57" s="240"/>
      <c r="EC57" s="108">
        <f t="shared" si="42"/>
        <v>0</v>
      </c>
      <c r="ED57" s="240"/>
      <c r="EE57" s="240"/>
      <c r="EF57" s="108">
        <f t="shared" si="43"/>
        <v>0</v>
      </c>
      <c r="EG57" s="240"/>
      <c r="EH57" s="240"/>
      <c r="EI57" s="108">
        <f t="shared" si="44"/>
        <v>0</v>
      </c>
      <c r="EJ57" s="240"/>
      <c r="EK57" s="240"/>
      <c r="EL57" s="108">
        <f t="shared" si="45"/>
        <v>0</v>
      </c>
      <c r="EM57" s="240"/>
      <c r="EN57" s="240"/>
      <c r="EO57" s="108">
        <f t="shared" si="46"/>
        <v>0</v>
      </c>
      <c r="EP57" s="240"/>
      <c r="EQ57" s="240"/>
      <c r="ER57" s="108">
        <f t="shared" si="47"/>
        <v>0</v>
      </c>
      <c r="ES57" s="240"/>
      <c r="ET57" s="240"/>
      <c r="EU57" s="108">
        <f t="shared" si="48"/>
        <v>0</v>
      </c>
      <c r="EV57" s="240"/>
      <c r="EW57" s="240"/>
      <c r="EX57" s="108">
        <f t="shared" si="49"/>
        <v>0</v>
      </c>
      <c r="EY57" s="240"/>
      <c r="EZ57" s="240"/>
      <c r="FA57" s="108">
        <f t="shared" si="50"/>
        <v>0</v>
      </c>
      <c r="FB57" s="240"/>
      <c r="FC57" s="240"/>
      <c r="FD57" s="108">
        <f t="shared" si="51"/>
        <v>0</v>
      </c>
      <c r="FE57" s="240"/>
      <c r="FF57" s="240"/>
      <c r="FG57" s="108">
        <f t="shared" si="52"/>
        <v>0</v>
      </c>
      <c r="FH57" s="240"/>
      <c r="FI57" s="240"/>
      <c r="FJ57" s="108">
        <f t="shared" si="53"/>
        <v>0</v>
      </c>
      <c r="FK57" s="240"/>
      <c r="FL57" s="240"/>
      <c r="FM57" s="108">
        <f t="shared" si="54"/>
        <v>0</v>
      </c>
      <c r="FN57" s="240"/>
      <c r="FO57" s="240"/>
      <c r="FP57" s="108">
        <f t="shared" si="55"/>
        <v>0</v>
      </c>
      <c r="FQ57" s="240"/>
      <c r="FR57" s="240"/>
      <c r="FS57" s="108">
        <f t="shared" si="56"/>
        <v>0</v>
      </c>
      <c r="FT57" s="240"/>
      <c r="FU57" s="240"/>
      <c r="FV57" s="108">
        <f t="shared" si="57"/>
        <v>0</v>
      </c>
      <c r="FW57" s="240"/>
      <c r="FX57" s="240"/>
      <c r="FY57" s="108">
        <f t="shared" si="58"/>
        <v>0</v>
      </c>
      <c r="FZ57" s="240"/>
      <c r="GA57" s="240"/>
      <c r="GB57" s="108">
        <f t="shared" si="59"/>
        <v>0</v>
      </c>
      <c r="GC57" s="240"/>
      <c r="GD57" s="240"/>
      <c r="GE57" s="108">
        <f t="shared" si="60"/>
        <v>0</v>
      </c>
      <c r="GF57" s="240"/>
      <c r="GG57" s="240"/>
      <c r="GH57" s="108">
        <f t="shared" si="61"/>
        <v>0</v>
      </c>
      <c r="GI57" s="240"/>
      <c r="GJ57" s="240"/>
      <c r="GK57" s="108">
        <f t="shared" si="62"/>
        <v>0</v>
      </c>
      <c r="GL57" s="240"/>
      <c r="GM57" s="240"/>
      <c r="GN57" s="108">
        <f t="shared" si="63"/>
        <v>0</v>
      </c>
      <c r="GO57" s="240"/>
      <c r="GP57" s="240"/>
      <c r="GQ57" s="108">
        <f t="shared" si="64"/>
        <v>0</v>
      </c>
      <c r="GR57" s="240"/>
      <c r="GS57" s="240"/>
      <c r="GT57" s="108">
        <f t="shared" si="65"/>
        <v>0</v>
      </c>
      <c r="GU57" s="240"/>
      <c r="GV57" s="240"/>
      <c r="GW57" s="108">
        <f t="shared" si="66"/>
        <v>0</v>
      </c>
      <c r="GX57" s="240"/>
      <c r="GY57" s="240"/>
      <c r="GZ57" s="108">
        <f t="shared" si="67"/>
        <v>0</v>
      </c>
      <c r="HA57" s="240"/>
      <c r="HB57" s="240"/>
      <c r="HC57" s="108">
        <f t="shared" si="68"/>
        <v>0</v>
      </c>
      <c r="HD57" s="240"/>
      <c r="HE57" s="240"/>
      <c r="HF57" s="108">
        <f t="shared" si="69"/>
        <v>0</v>
      </c>
      <c r="HG57" s="240"/>
      <c r="HH57" s="240"/>
      <c r="HI57" s="108">
        <f t="shared" si="70"/>
        <v>0</v>
      </c>
      <c r="HJ57" s="240"/>
      <c r="HK57" s="240"/>
      <c r="HL57" s="108">
        <f t="shared" si="71"/>
        <v>0</v>
      </c>
      <c r="HM57" s="240"/>
      <c r="HN57" s="240"/>
      <c r="HO57" s="108">
        <f t="shared" si="72"/>
        <v>0</v>
      </c>
      <c r="HP57" s="240"/>
      <c r="HQ57" s="240"/>
      <c r="HR57" s="108">
        <f t="shared" si="73"/>
        <v>0</v>
      </c>
      <c r="HS57" s="240"/>
      <c r="HT57" s="240"/>
      <c r="HU57" s="108">
        <f t="shared" si="74"/>
        <v>0</v>
      </c>
      <c r="HV57" s="240"/>
      <c r="HW57" s="240"/>
      <c r="HX57" s="108">
        <f t="shared" si="75"/>
        <v>0</v>
      </c>
      <c r="HY57" s="240"/>
      <c r="HZ57" s="240"/>
      <c r="IA57" s="108">
        <f t="shared" si="76"/>
        <v>0</v>
      </c>
      <c r="IB57" s="240"/>
      <c r="IC57" s="240"/>
      <c r="ID57" s="108">
        <f t="shared" si="77"/>
        <v>0</v>
      </c>
      <c r="IE57" s="240"/>
      <c r="IF57" s="240"/>
      <c r="IG57" s="108">
        <f t="shared" si="78"/>
        <v>0</v>
      </c>
      <c r="IH57" s="240"/>
      <c r="II57" s="240"/>
      <c r="IJ57" s="108">
        <f t="shared" si="79"/>
        <v>0</v>
      </c>
      <c r="IK57" s="240"/>
      <c r="IL57" s="240"/>
      <c r="IM57" s="108">
        <f t="shared" si="80"/>
        <v>0</v>
      </c>
      <c r="IN57" s="240"/>
      <c r="IO57" s="240"/>
      <c r="IP57" s="108">
        <f t="shared" si="81"/>
        <v>0</v>
      </c>
      <c r="IQ57" s="240"/>
      <c r="IR57" s="240"/>
      <c r="IS57" s="108">
        <f t="shared" si="82"/>
        <v>0</v>
      </c>
      <c r="IT57" s="240"/>
      <c r="IU57" s="240"/>
      <c r="IV57" s="108">
        <f t="shared" si="83"/>
        <v>0</v>
      </c>
      <c r="IW57" s="240"/>
      <c r="IX57" s="240"/>
      <c r="IY57" s="108">
        <f t="shared" si="84"/>
        <v>0</v>
      </c>
      <c r="IZ57" s="240"/>
      <c r="JA57" s="240"/>
      <c r="JB57" s="108">
        <f t="shared" si="85"/>
        <v>0</v>
      </c>
      <c r="JC57" s="240"/>
      <c r="JD57" s="240"/>
      <c r="JE57" s="108">
        <f t="shared" si="86"/>
        <v>0</v>
      </c>
      <c r="JF57" s="240"/>
      <c r="JG57" s="240"/>
      <c r="JH57" s="108">
        <f t="shared" si="87"/>
        <v>0</v>
      </c>
      <c r="JI57" s="240"/>
      <c r="JJ57" s="240"/>
      <c r="JK57" s="108">
        <f t="shared" si="88"/>
        <v>0</v>
      </c>
      <c r="JL57" s="240"/>
      <c r="JM57" s="240"/>
      <c r="JN57" s="108">
        <f t="shared" si="89"/>
        <v>0</v>
      </c>
      <c r="JO57" s="240"/>
      <c r="JP57" s="240"/>
      <c r="JQ57" s="108">
        <f t="shared" si="90"/>
        <v>0</v>
      </c>
      <c r="JR57" s="240"/>
      <c r="JS57" s="240"/>
      <c r="JT57" s="108">
        <f t="shared" si="91"/>
        <v>0</v>
      </c>
      <c r="JU57" s="240"/>
      <c r="JV57" s="240"/>
      <c r="JW57" s="108">
        <f t="shared" si="92"/>
        <v>0</v>
      </c>
      <c r="JX57" s="240"/>
      <c r="JY57" s="240"/>
      <c r="JZ57" s="108">
        <f t="shared" si="93"/>
        <v>0</v>
      </c>
      <c r="KA57" s="240"/>
      <c r="KB57" s="240"/>
      <c r="KC57" s="108">
        <f t="shared" si="94"/>
        <v>0</v>
      </c>
      <c r="KD57" s="240"/>
      <c r="KE57" s="240"/>
      <c r="KF57" s="108">
        <f t="shared" si="95"/>
        <v>0</v>
      </c>
      <c r="KG57" s="240"/>
      <c r="KH57" s="240"/>
      <c r="KI57" s="108">
        <f t="shared" si="96"/>
        <v>0</v>
      </c>
      <c r="KJ57" s="240"/>
      <c r="KK57" s="240"/>
      <c r="KL57" s="108">
        <f t="shared" si="97"/>
        <v>0</v>
      </c>
      <c r="KM57" s="240"/>
      <c r="KN57" s="240"/>
      <c r="KO57" s="108">
        <f t="shared" si="98"/>
        <v>0</v>
      </c>
      <c r="KP57" s="240"/>
      <c r="KQ57" s="240"/>
      <c r="KR57" s="108">
        <f t="shared" si="99"/>
        <v>0</v>
      </c>
      <c r="KS57" s="153">
        <f t="shared" si="100"/>
        <v>0</v>
      </c>
    </row>
    <row r="58" spans="1:305" ht="20.100000000000001" customHeight="1" x14ac:dyDescent="0.2">
      <c r="A58" s="250" t="s">
        <v>151</v>
      </c>
      <c r="B58" s="111" t="s">
        <v>147</v>
      </c>
      <c r="C58" s="100">
        <v>30</v>
      </c>
      <c r="D58" s="101" t="s">
        <v>216</v>
      </c>
      <c r="E58" s="240"/>
      <c r="F58" s="240"/>
      <c r="G58" s="108">
        <f t="shared" si="0"/>
        <v>0</v>
      </c>
      <c r="H58" s="240"/>
      <c r="I58" s="240"/>
      <c r="J58" s="108">
        <f t="shared" si="1"/>
        <v>0</v>
      </c>
      <c r="K58" s="240"/>
      <c r="L58" s="240"/>
      <c r="M58" s="108">
        <f t="shared" si="2"/>
        <v>0</v>
      </c>
      <c r="N58" s="240"/>
      <c r="O58" s="240"/>
      <c r="P58" s="108">
        <f t="shared" si="3"/>
        <v>0</v>
      </c>
      <c r="Q58" s="240"/>
      <c r="R58" s="240"/>
      <c r="S58" s="108">
        <f t="shared" si="4"/>
        <v>0</v>
      </c>
      <c r="T58" s="240"/>
      <c r="U58" s="240"/>
      <c r="V58" s="108">
        <f t="shared" si="5"/>
        <v>0</v>
      </c>
      <c r="W58" s="240"/>
      <c r="X58" s="240"/>
      <c r="Y58" s="108">
        <f t="shared" si="6"/>
        <v>0</v>
      </c>
      <c r="Z58" s="240"/>
      <c r="AA58" s="240"/>
      <c r="AB58" s="108">
        <f t="shared" si="7"/>
        <v>0</v>
      </c>
      <c r="AC58" s="240"/>
      <c r="AD58" s="240"/>
      <c r="AE58" s="108">
        <f t="shared" si="8"/>
        <v>0</v>
      </c>
      <c r="AF58" s="240"/>
      <c r="AG58" s="240"/>
      <c r="AH58" s="108">
        <f t="shared" si="9"/>
        <v>0</v>
      </c>
      <c r="AI58" s="240"/>
      <c r="AJ58" s="240"/>
      <c r="AK58" s="108">
        <f t="shared" si="10"/>
        <v>0</v>
      </c>
      <c r="AL58" s="240"/>
      <c r="AM58" s="240"/>
      <c r="AN58" s="108">
        <f t="shared" si="11"/>
        <v>0</v>
      </c>
      <c r="AO58" s="240"/>
      <c r="AP58" s="240"/>
      <c r="AQ58" s="108">
        <f t="shared" si="12"/>
        <v>0</v>
      </c>
      <c r="AR58" s="240"/>
      <c r="AS58" s="240"/>
      <c r="AT58" s="108">
        <f t="shared" si="13"/>
        <v>0</v>
      </c>
      <c r="AU58" s="240"/>
      <c r="AV58" s="240"/>
      <c r="AW58" s="108">
        <f t="shared" si="14"/>
        <v>0</v>
      </c>
      <c r="AX58" s="240"/>
      <c r="AY58" s="240"/>
      <c r="AZ58" s="108">
        <f t="shared" si="15"/>
        <v>0</v>
      </c>
      <c r="BA58" s="240"/>
      <c r="BB58" s="240"/>
      <c r="BC58" s="108">
        <f t="shared" si="16"/>
        <v>0</v>
      </c>
      <c r="BD58" s="240"/>
      <c r="BE58" s="240"/>
      <c r="BF58" s="108">
        <f t="shared" si="17"/>
        <v>0</v>
      </c>
      <c r="BG58" s="240"/>
      <c r="BH58" s="240"/>
      <c r="BI58" s="108">
        <f t="shared" si="18"/>
        <v>0</v>
      </c>
      <c r="BJ58" s="240"/>
      <c r="BK58" s="240"/>
      <c r="BL58" s="108">
        <f t="shared" si="19"/>
        <v>0</v>
      </c>
      <c r="BM58" s="240"/>
      <c r="BN58" s="240"/>
      <c r="BO58" s="108">
        <f t="shared" si="20"/>
        <v>0</v>
      </c>
      <c r="BP58" s="240"/>
      <c r="BQ58" s="240"/>
      <c r="BR58" s="108">
        <f t="shared" si="21"/>
        <v>0</v>
      </c>
      <c r="BS58" s="240"/>
      <c r="BT58" s="240"/>
      <c r="BU58" s="108">
        <f t="shared" si="22"/>
        <v>0</v>
      </c>
      <c r="BV58" s="240"/>
      <c r="BW58" s="240"/>
      <c r="BX58" s="108">
        <f t="shared" si="23"/>
        <v>0</v>
      </c>
      <c r="BY58" s="240"/>
      <c r="BZ58" s="240"/>
      <c r="CA58" s="108">
        <f t="shared" si="24"/>
        <v>0</v>
      </c>
      <c r="CB58" s="240"/>
      <c r="CC58" s="240"/>
      <c r="CD58" s="108">
        <f t="shared" si="25"/>
        <v>0</v>
      </c>
      <c r="CE58" s="240"/>
      <c r="CF58" s="240"/>
      <c r="CG58" s="108">
        <f t="shared" si="26"/>
        <v>0</v>
      </c>
      <c r="CH58" s="240"/>
      <c r="CI58" s="240"/>
      <c r="CJ58" s="108">
        <f t="shared" si="27"/>
        <v>0</v>
      </c>
      <c r="CK58" s="240"/>
      <c r="CL58" s="240"/>
      <c r="CM58" s="108">
        <f t="shared" si="28"/>
        <v>0</v>
      </c>
      <c r="CN58" s="240"/>
      <c r="CO58" s="240"/>
      <c r="CP58" s="108">
        <f t="shared" si="29"/>
        <v>0</v>
      </c>
      <c r="CQ58" s="240"/>
      <c r="CR58" s="240"/>
      <c r="CS58" s="108">
        <f t="shared" si="30"/>
        <v>0</v>
      </c>
      <c r="CT58" s="240"/>
      <c r="CU58" s="240"/>
      <c r="CV58" s="108">
        <f t="shared" si="31"/>
        <v>0</v>
      </c>
      <c r="CW58" s="240"/>
      <c r="CX58" s="240"/>
      <c r="CY58" s="108">
        <f t="shared" si="32"/>
        <v>0</v>
      </c>
      <c r="CZ58" s="240"/>
      <c r="DA58" s="240"/>
      <c r="DB58" s="108">
        <f t="shared" si="33"/>
        <v>0</v>
      </c>
      <c r="DC58" s="240"/>
      <c r="DD58" s="240"/>
      <c r="DE58" s="108">
        <f t="shared" si="34"/>
        <v>0</v>
      </c>
      <c r="DF58" s="240"/>
      <c r="DG58" s="240"/>
      <c r="DH58" s="108">
        <f t="shared" si="35"/>
        <v>0</v>
      </c>
      <c r="DI58" s="240"/>
      <c r="DJ58" s="240"/>
      <c r="DK58" s="108">
        <f t="shared" si="36"/>
        <v>0</v>
      </c>
      <c r="DL58" s="240"/>
      <c r="DM58" s="240"/>
      <c r="DN58" s="108">
        <f t="shared" si="37"/>
        <v>0</v>
      </c>
      <c r="DO58" s="240"/>
      <c r="DP58" s="240"/>
      <c r="DQ58" s="108">
        <f t="shared" si="38"/>
        <v>0</v>
      </c>
      <c r="DR58" s="240"/>
      <c r="DS58" s="240"/>
      <c r="DT58" s="108">
        <f t="shared" si="39"/>
        <v>0</v>
      </c>
      <c r="DU58" s="240"/>
      <c r="DV58" s="240"/>
      <c r="DW58" s="108">
        <f t="shared" si="40"/>
        <v>0</v>
      </c>
      <c r="DX58" s="240"/>
      <c r="DY58" s="240"/>
      <c r="DZ58" s="108">
        <f t="shared" si="41"/>
        <v>0</v>
      </c>
      <c r="EA58" s="240"/>
      <c r="EB58" s="240"/>
      <c r="EC58" s="108">
        <f t="shared" si="42"/>
        <v>0</v>
      </c>
      <c r="ED58" s="240"/>
      <c r="EE58" s="240"/>
      <c r="EF58" s="108">
        <f t="shared" si="43"/>
        <v>0</v>
      </c>
      <c r="EG58" s="240"/>
      <c r="EH58" s="240"/>
      <c r="EI58" s="108">
        <f t="shared" si="44"/>
        <v>0</v>
      </c>
      <c r="EJ58" s="240"/>
      <c r="EK58" s="240"/>
      <c r="EL58" s="108">
        <f t="shared" si="45"/>
        <v>0</v>
      </c>
      <c r="EM58" s="240"/>
      <c r="EN58" s="240"/>
      <c r="EO58" s="108">
        <f t="shared" si="46"/>
        <v>0</v>
      </c>
      <c r="EP58" s="240"/>
      <c r="EQ58" s="240"/>
      <c r="ER58" s="108">
        <f t="shared" si="47"/>
        <v>0</v>
      </c>
      <c r="ES58" s="240"/>
      <c r="ET58" s="240"/>
      <c r="EU58" s="108">
        <f t="shared" si="48"/>
        <v>0</v>
      </c>
      <c r="EV58" s="240"/>
      <c r="EW58" s="240"/>
      <c r="EX58" s="108">
        <f t="shared" si="49"/>
        <v>0</v>
      </c>
      <c r="EY58" s="240"/>
      <c r="EZ58" s="240"/>
      <c r="FA58" s="108">
        <f t="shared" si="50"/>
        <v>0</v>
      </c>
      <c r="FB58" s="240"/>
      <c r="FC58" s="240"/>
      <c r="FD58" s="108">
        <f t="shared" si="51"/>
        <v>0</v>
      </c>
      <c r="FE58" s="240"/>
      <c r="FF58" s="240"/>
      <c r="FG58" s="108">
        <f t="shared" si="52"/>
        <v>0</v>
      </c>
      <c r="FH58" s="240"/>
      <c r="FI58" s="240"/>
      <c r="FJ58" s="108">
        <f t="shared" si="53"/>
        <v>0</v>
      </c>
      <c r="FK58" s="240"/>
      <c r="FL58" s="240"/>
      <c r="FM58" s="108">
        <f t="shared" si="54"/>
        <v>0</v>
      </c>
      <c r="FN58" s="240"/>
      <c r="FO58" s="240"/>
      <c r="FP58" s="108">
        <f t="shared" si="55"/>
        <v>0</v>
      </c>
      <c r="FQ58" s="240"/>
      <c r="FR58" s="240"/>
      <c r="FS58" s="108">
        <f t="shared" si="56"/>
        <v>0</v>
      </c>
      <c r="FT58" s="240"/>
      <c r="FU58" s="240"/>
      <c r="FV58" s="108">
        <f t="shared" si="57"/>
        <v>0</v>
      </c>
      <c r="FW58" s="240"/>
      <c r="FX58" s="240"/>
      <c r="FY58" s="108">
        <f t="shared" si="58"/>
        <v>0</v>
      </c>
      <c r="FZ58" s="240"/>
      <c r="GA58" s="240"/>
      <c r="GB58" s="108">
        <f t="shared" si="59"/>
        <v>0</v>
      </c>
      <c r="GC58" s="240"/>
      <c r="GD58" s="240"/>
      <c r="GE58" s="108">
        <f t="shared" si="60"/>
        <v>0</v>
      </c>
      <c r="GF58" s="240"/>
      <c r="GG58" s="240"/>
      <c r="GH58" s="108">
        <f t="shared" si="61"/>
        <v>0</v>
      </c>
      <c r="GI58" s="240"/>
      <c r="GJ58" s="240"/>
      <c r="GK58" s="108">
        <f t="shared" si="62"/>
        <v>0</v>
      </c>
      <c r="GL58" s="240"/>
      <c r="GM58" s="240"/>
      <c r="GN58" s="108">
        <f t="shared" si="63"/>
        <v>0</v>
      </c>
      <c r="GO58" s="240"/>
      <c r="GP58" s="240"/>
      <c r="GQ58" s="108">
        <f t="shared" si="64"/>
        <v>0</v>
      </c>
      <c r="GR58" s="240"/>
      <c r="GS58" s="240"/>
      <c r="GT58" s="108">
        <f t="shared" si="65"/>
        <v>0</v>
      </c>
      <c r="GU58" s="240"/>
      <c r="GV58" s="240"/>
      <c r="GW58" s="108">
        <f t="shared" si="66"/>
        <v>0</v>
      </c>
      <c r="GX58" s="240"/>
      <c r="GY58" s="240"/>
      <c r="GZ58" s="108">
        <f t="shared" si="67"/>
        <v>0</v>
      </c>
      <c r="HA58" s="240"/>
      <c r="HB58" s="240"/>
      <c r="HC58" s="108">
        <f t="shared" si="68"/>
        <v>0</v>
      </c>
      <c r="HD58" s="240"/>
      <c r="HE58" s="240"/>
      <c r="HF58" s="108">
        <f t="shared" si="69"/>
        <v>0</v>
      </c>
      <c r="HG58" s="240"/>
      <c r="HH58" s="240"/>
      <c r="HI58" s="108">
        <f t="shared" si="70"/>
        <v>0</v>
      </c>
      <c r="HJ58" s="240"/>
      <c r="HK58" s="240"/>
      <c r="HL58" s="108">
        <f t="shared" si="71"/>
        <v>0</v>
      </c>
      <c r="HM58" s="240"/>
      <c r="HN58" s="240"/>
      <c r="HO58" s="108">
        <f t="shared" si="72"/>
        <v>0</v>
      </c>
      <c r="HP58" s="240"/>
      <c r="HQ58" s="240"/>
      <c r="HR58" s="108">
        <f t="shared" si="73"/>
        <v>0</v>
      </c>
      <c r="HS58" s="240"/>
      <c r="HT58" s="240"/>
      <c r="HU58" s="108">
        <f t="shared" si="74"/>
        <v>0</v>
      </c>
      <c r="HV58" s="240"/>
      <c r="HW58" s="240"/>
      <c r="HX58" s="108">
        <f t="shared" si="75"/>
        <v>0</v>
      </c>
      <c r="HY58" s="240"/>
      <c r="HZ58" s="240"/>
      <c r="IA58" s="108">
        <f t="shared" si="76"/>
        <v>0</v>
      </c>
      <c r="IB58" s="240"/>
      <c r="IC58" s="240"/>
      <c r="ID58" s="108">
        <f t="shared" si="77"/>
        <v>0</v>
      </c>
      <c r="IE58" s="240"/>
      <c r="IF58" s="240"/>
      <c r="IG58" s="108">
        <f t="shared" si="78"/>
        <v>0</v>
      </c>
      <c r="IH58" s="240"/>
      <c r="II58" s="240"/>
      <c r="IJ58" s="108">
        <f t="shared" si="79"/>
        <v>0</v>
      </c>
      <c r="IK58" s="240"/>
      <c r="IL58" s="240"/>
      <c r="IM58" s="108">
        <f t="shared" si="80"/>
        <v>0</v>
      </c>
      <c r="IN58" s="240"/>
      <c r="IO58" s="240"/>
      <c r="IP58" s="108">
        <f t="shared" si="81"/>
        <v>0</v>
      </c>
      <c r="IQ58" s="240"/>
      <c r="IR58" s="240"/>
      <c r="IS58" s="108">
        <f t="shared" si="82"/>
        <v>0</v>
      </c>
      <c r="IT58" s="240"/>
      <c r="IU58" s="240"/>
      <c r="IV58" s="108">
        <f t="shared" si="83"/>
        <v>0</v>
      </c>
      <c r="IW58" s="240"/>
      <c r="IX58" s="240"/>
      <c r="IY58" s="108">
        <f t="shared" si="84"/>
        <v>0</v>
      </c>
      <c r="IZ58" s="240"/>
      <c r="JA58" s="240"/>
      <c r="JB58" s="108">
        <f t="shared" si="85"/>
        <v>0</v>
      </c>
      <c r="JC58" s="240"/>
      <c r="JD58" s="240"/>
      <c r="JE58" s="108">
        <f t="shared" si="86"/>
        <v>0</v>
      </c>
      <c r="JF58" s="240"/>
      <c r="JG58" s="240"/>
      <c r="JH58" s="108">
        <f t="shared" si="87"/>
        <v>0</v>
      </c>
      <c r="JI58" s="240"/>
      <c r="JJ58" s="240"/>
      <c r="JK58" s="108">
        <f t="shared" si="88"/>
        <v>0</v>
      </c>
      <c r="JL58" s="240"/>
      <c r="JM58" s="240"/>
      <c r="JN58" s="108">
        <f t="shared" si="89"/>
        <v>0</v>
      </c>
      <c r="JO58" s="240"/>
      <c r="JP58" s="240"/>
      <c r="JQ58" s="108">
        <f t="shared" si="90"/>
        <v>0</v>
      </c>
      <c r="JR58" s="240"/>
      <c r="JS58" s="240"/>
      <c r="JT58" s="108">
        <f t="shared" si="91"/>
        <v>0</v>
      </c>
      <c r="JU58" s="240"/>
      <c r="JV58" s="240"/>
      <c r="JW58" s="108">
        <f t="shared" si="92"/>
        <v>0</v>
      </c>
      <c r="JX58" s="240"/>
      <c r="JY58" s="240"/>
      <c r="JZ58" s="108">
        <f t="shared" si="93"/>
        <v>0</v>
      </c>
      <c r="KA58" s="240"/>
      <c r="KB58" s="240"/>
      <c r="KC58" s="108">
        <f t="shared" si="94"/>
        <v>0</v>
      </c>
      <c r="KD58" s="240"/>
      <c r="KE58" s="240"/>
      <c r="KF58" s="108">
        <f t="shared" si="95"/>
        <v>0</v>
      </c>
      <c r="KG58" s="240"/>
      <c r="KH58" s="240"/>
      <c r="KI58" s="108">
        <f t="shared" si="96"/>
        <v>0</v>
      </c>
      <c r="KJ58" s="240"/>
      <c r="KK58" s="240"/>
      <c r="KL58" s="108">
        <f t="shared" si="97"/>
        <v>0</v>
      </c>
      <c r="KM58" s="240"/>
      <c r="KN58" s="240"/>
      <c r="KO58" s="108">
        <f t="shared" si="98"/>
        <v>0</v>
      </c>
      <c r="KP58" s="240"/>
      <c r="KQ58" s="240"/>
      <c r="KR58" s="108">
        <f t="shared" si="99"/>
        <v>0</v>
      </c>
      <c r="KS58" s="153">
        <f t="shared" si="100"/>
        <v>0</v>
      </c>
    </row>
    <row r="59" spans="1:305" ht="20.100000000000001" customHeight="1" x14ac:dyDescent="0.2">
      <c r="A59" s="250"/>
      <c r="B59" s="111" t="s">
        <v>37</v>
      </c>
      <c r="C59" s="100">
        <v>6</v>
      </c>
      <c r="D59" s="101" t="s">
        <v>217</v>
      </c>
      <c r="E59" s="240"/>
      <c r="F59" s="240"/>
      <c r="G59" s="108">
        <f t="shared" si="0"/>
        <v>0</v>
      </c>
      <c r="H59" s="240"/>
      <c r="I59" s="240"/>
      <c r="J59" s="108">
        <f t="shared" si="1"/>
        <v>0</v>
      </c>
      <c r="K59" s="240"/>
      <c r="L59" s="240"/>
      <c r="M59" s="108">
        <f t="shared" si="2"/>
        <v>0</v>
      </c>
      <c r="N59" s="240"/>
      <c r="O59" s="240"/>
      <c r="P59" s="108">
        <f t="shared" si="3"/>
        <v>0</v>
      </c>
      <c r="Q59" s="240"/>
      <c r="R59" s="240"/>
      <c r="S59" s="108">
        <f t="shared" si="4"/>
        <v>0</v>
      </c>
      <c r="T59" s="240"/>
      <c r="U59" s="240"/>
      <c r="V59" s="108">
        <f t="shared" si="5"/>
        <v>0</v>
      </c>
      <c r="W59" s="240"/>
      <c r="X59" s="240"/>
      <c r="Y59" s="108">
        <f t="shared" si="6"/>
        <v>0</v>
      </c>
      <c r="Z59" s="240"/>
      <c r="AA59" s="240"/>
      <c r="AB59" s="108">
        <f t="shared" si="7"/>
        <v>0</v>
      </c>
      <c r="AC59" s="240"/>
      <c r="AD59" s="240"/>
      <c r="AE59" s="108">
        <f t="shared" si="8"/>
        <v>0</v>
      </c>
      <c r="AF59" s="240"/>
      <c r="AG59" s="240"/>
      <c r="AH59" s="108">
        <f t="shared" si="9"/>
        <v>0</v>
      </c>
      <c r="AI59" s="240"/>
      <c r="AJ59" s="240"/>
      <c r="AK59" s="108">
        <f t="shared" si="10"/>
        <v>0</v>
      </c>
      <c r="AL59" s="240"/>
      <c r="AM59" s="240"/>
      <c r="AN59" s="108">
        <f t="shared" si="11"/>
        <v>0</v>
      </c>
      <c r="AO59" s="240"/>
      <c r="AP59" s="240"/>
      <c r="AQ59" s="108">
        <f t="shared" si="12"/>
        <v>0</v>
      </c>
      <c r="AR59" s="240"/>
      <c r="AS59" s="240"/>
      <c r="AT59" s="108">
        <f t="shared" si="13"/>
        <v>0</v>
      </c>
      <c r="AU59" s="240"/>
      <c r="AV59" s="240"/>
      <c r="AW59" s="108">
        <f t="shared" si="14"/>
        <v>0</v>
      </c>
      <c r="AX59" s="240"/>
      <c r="AY59" s="240"/>
      <c r="AZ59" s="108">
        <f t="shared" si="15"/>
        <v>0</v>
      </c>
      <c r="BA59" s="240"/>
      <c r="BB59" s="240"/>
      <c r="BC59" s="108">
        <f t="shared" si="16"/>
        <v>0</v>
      </c>
      <c r="BD59" s="240"/>
      <c r="BE59" s="240"/>
      <c r="BF59" s="108">
        <f t="shared" si="17"/>
        <v>0</v>
      </c>
      <c r="BG59" s="240"/>
      <c r="BH59" s="240"/>
      <c r="BI59" s="108">
        <f t="shared" si="18"/>
        <v>0</v>
      </c>
      <c r="BJ59" s="240"/>
      <c r="BK59" s="240"/>
      <c r="BL59" s="108">
        <f t="shared" si="19"/>
        <v>0</v>
      </c>
      <c r="BM59" s="240"/>
      <c r="BN59" s="240"/>
      <c r="BO59" s="108">
        <f t="shared" si="20"/>
        <v>0</v>
      </c>
      <c r="BP59" s="240"/>
      <c r="BQ59" s="240"/>
      <c r="BR59" s="108">
        <f t="shared" si="21"/>
        <v>0</v>
      </c>
      <c r="BS59" s="240"/>
      <c r="BT59" s="240"/>
      <c r="BU59" s="108">
        <f t="shared" si="22"/>
        <v>0</v>
      </c>
      <c r="BV59" s="240"/>
      <c r="BW59" s="240"/>
      <c r="BX59" s="108">
        <f t="shared" si="23"/>
        <v>0</v>
      </c>
      <c r="BY59" s="240"/>
      <c r="BZ59" s="240"/>
      <c r="CA59" s="108">
        <f t="shared" si="24"/>
        <v>0</v>
      </c>
      <c r="CB59" s="240"/>
      <c r="CC59" s="240"/>
      <c r="CD59" s="108">
        <f t="shared" si="25"/>
        <v>0</v>
      </c>
      <c r="CE59" s="240"/>
      <c r="CF59" s="240"/>
      <c r="CG59" s="108">
        <f t="shared" si="26"/>
        <v>0</v>
      </c>
      <c r="CH59" s="240"/>
      <c r="CI59" s="240"/>
      <c r="CJ59" s="108">
        <f t="shared" si="27"/>
        <v>0</v>
      </c>
      <c r="CK59" s="240"/>
      <c r="CL59" s="240"/>
      <c r="CM59" s="108">
        <f t="shared" si="28"/>
        <v>0</v>
      </c>
      <c r="CN59" s="240"/>
      <c r="CO59" s="240"/>
      <c r="CP59" s="108">
        <f t="shared" si="29"/>
        <v>0</v>
      </c>
      <c r="CQ59" s="240"/>
      <c r="CR59" s="240"/>
      <c r="CS59" s="108">
        <f t="shared" si="30"/>
        <v>0</v>
      </c>
      <c r="CT59" s="240"/>
      <c r="CU59" s="240"/>
      <c r="CV59" s="108">
        <f t="shared" si="31"/>
        <v>0</v>
      </c>
      <c r="CW59" s="240"/>
      <c r="CX59" s="240"/>
      <c r="CY59" s="108">
        <f t="shared" si="32"/>
        <v>0</v>
      </c>
      <c r="CZ59" s="240"/>
      <c r="DA59" s="240"/>
      <c r="DB59" s="108">
        <f t="shared" si="33"/>
        <v>0</v>
      </c>
      <c r="DC59" s="240"/>
      <c r="DD59" s="240"/>
      <c r="DE59" s="108">
        <f t="shared" si="34"/>
        <v>0</v>
      </c>
      <c r="DF59" s="240"/>
      <c r="DG59" s="240"/>
      <c r="DH59" s="108">
        <f t="shared" si="35"/>
        <v>0</v>
      </c>
      <c r="DI59" s="240"/>
      <c r="DJ59" s="240"/>
      <c r="DK59" s="108">
        <f t="shared" si="36"/>
        <v>0</v>
      </c>
      <c r="DL59" s="240"/>
      <c r="DM59" s="240"/>
      <c r="DN59" s="108">
        <f t="shared" si="37"/>
        <v>0</v>
      </c>
      <c r="DO59" s="240"/>
      <c r="DP59" s="240"/>
      <c r="DQ59" s="108">
        <f t="shared" si="38"/>
        <v>0</v>
      </c>
      <c r="DR59" s="240"/>
      <c r="DS59" s="240"/>
      <c r="DT59" s="108">
        <f t="shared" si="39"/>
        <v>0</v>
      </c>
      <c r="DU59" s="240"/>
      <c r="DV59" s="240"/>
      <c r="DW59" s="108">
        <f t="shared" si="40"/>
        <v>0</v>
      </c>
      <c r="DX59" s="240"/>
      <c r="DY59" s="240"/>
      <c r="DZ59" s="108">
        <f t="shared" si="41"/>
        <v>0</v>
      </c>
      <c r="EA59" s="240"/>
      <c r="EB59" s="240"/>
      <c r="EC59" s="108">
        <f t="shared" si="42"/>
        <v>0</v>
      </c>
      <c r="ED59" s="240"/>
      <c r="EE59" s="240"/>
      <c r="EF59" s="108">
        <f t="shared" si="43"/>
        <v>0</v>
      </c>
      <c r="EG59" s="240"/>
      <c r="EH59" s="240"/>
      <c r="EI59" s="108">
        <f t="shared" si="44"/>
        <v>0</v>
      </c>
      <c r="EJ59" s="240"/>
      <c r="EK59" s="240"/>
      <c r="EL59" s="108">
        <f t="shared" si="45"/>
        <v>0</v>
      </c>
      <c r="EM59" s="240"/>
      <c r="EN59" s="240"/>
      <c r="EO59" s="108">
        <f t="shared" si="46"/>
        <v>0</v>
      </c>
      <c r="EP59" s="240"/>
      <c r="EQ59" s="240"/>
      <c r="ER59" s="108">
        <f t="shared" si="47"/>
        <v>0</v>
      </c>
      <c r="ES59" s="240"/>
      <c r="ET59" s="240"/>
      <c r="EU59" s="108">
        <f t="shared" si="48"/>
        <v>0</v>
      </c>
      <c r="EV59" s="240"/>
      <c r="EW59" s="240"/>
      <c r="EX59" s="108">
        <f t="shared" si="49"/>
        <v>0</v>
      </c>
      <c r="EY59" s="240"/>
      <c r="EZ59" s="240"/>
      <c r="FA59" s="108">
        <f t="shared" si="50"/>
        <v>0</v>
      </c>
      <c r="FB59" s="240"/>
      <c r="FC59" s="240"/>
      <c r="FD59" s="108">
        <f t="shared" si="51"/>
        <v>0</v>
      </c>
      <c r="FE59" s="240"/>
      <c r="FF59" s="240"/>
      <c r="FG59" s="108">
        <f t="shared" si="52"/>
        <v>0</v>
      </c>
      <c r="FH59" s="240"/>
      <c r="FI59" s="240"/>
      <c r="FJ59" s="108">
        <f t="shared" si="53"/>
        <v>0</v>
      </c>
      <c r="FK59" s="240"/>
      <c r="FL59" s="240"/>
      <c r="FM59" s="108">
        <f t="shared" si="54"/>
        <v>0</v>
      </c>
      <c r="FN59" s="240"/>
      <c r="FO59" s="240"/>
      <c r="FP59" s="108">
        <f t="shared" si="55"/>
        <v>0</v>
      </c>
      <c r="FQ59" s="240"/>
      <c r="FR59" s="240"/>
      <c r="FS59" s="108">
        <f t="shared" si="56"/>
        <v>0</v>
      </c>
      <c r="FT59" s="240"/>
      <c r="FU59" s="240"/>
      <c r="FV59" s="108">
        <f t="shared" si="57"/>
        <v>0</v>
      </c>
      <c r="FW59" s="240"/>
      <c r="FX59" s="240"/>
      <c r="FY59" s="108">
        <f t="shared" si="58"/>
        <v>0</v>
      </c>
      <c r="FZ59" s="240"/>
      <c r="GA59" s="240"/>
      <c r="GB59" s="108">
        <f t="shared" si="59"/>
        <v>0</v>
      </c>
      <c r="GC59" s="240"/>
      <c r="GD59" s="240"/>
      <c r="GE59" s="108">
        <f t="shared" si="60"/>
        <v>0</v>
      </c>
      <c r="GF59" s="240"/>
      <c r="GG59" s="240"/>
      <c r="GH59" s="108">
        <f t="shared" si="61"/>
        <v>0</v>
      </c>
      <c r="GI59" s="240"/>
      <c r="GJ59" s="240"/>
      <c r="GK59" s="108">
        <f t="shared" si="62"/>
        <v>0</v>
      </c>
      <c r="GL59" s="240"/>
      <c r="GM59" s="240"/>
      <c r="GN59" s="108">
        <f t="shared" si="63"/>
        <v>0</v>
      </c>
      <c r="GO59" s="240"/>
      <c r="GP59" s="240"/>
      <c r="GQ59" s="108">
        <f t="shared" si="64"/>
        <v>0</v>
      </c>
      <c r="GR59" s="240"/>
      <c r="GS59" s="240"/>
      <c r="GT59" s="108">
        <f t="shared" si="65"/>
        <v>0</v>
      </c>
      <c r="GU59" s="240"/>
      <c r="GV59" s="240"/>
      <c r="GW59" s="108">
        <f t="shared" si="66"/>
        <v>0</v>
      </c>
      <c r="GX59" s="240"/>
      <c r="GY59" s="240"/>
      <c r="GZ59" s="108">
        <f t="shared" si="67"/>
        <v>0</v>
      </c>
      <c r="HA59" s="240"/>
      <c r="HB59" s="240"/>
      <c r="HC59" s="108">
        <f t="shared" si="68"/>
        <v>0</v>
      </c>
      <c r="HD59" s="240"/>
      <c r="HE59" s="240"/>
      <c r="HF59" s="108">
        <f t="shared" si="69"/>
        <v>0</v>
      </c>
      <c r="HG59" s="240"/>
      <c r="HH59" s="240"/>
      <c r="HI59" s="108">
        <f t="shared" si="70"/>
        <v>0</v>
      </c>
      <c r="HJ59" s="240"/>
      <c r="HK59" s="240"/>
      <c r="HL59" s="108">
        <f t="shared" si="71"/>
        <v>0</v>
      </c>
      <c r="HM59" s="240"/>
      <c r="HN59" s="240"/>
      <c r="HO59" s="108">
        <f t="shared" si="72"/>
        <v>0</v>
      </c>
      <c r="HP59" s="240"/>
      <c r="HQ59" s="240"/>
      <c r="HR59" s="108">
        <f t="shared" si="73"/>
        <v>0</v>
      </c>
      <c r="HS59" s="240"/>
      <c r="HT59" s="240"/>
      <c r="HU59" s="108">
        <f t="shared" si="74"/>
        <v>0</v>
      </c>
      <c r="HV59" s="240"/>
      <c r="HW59" s="240"/>
      <c r="HX59" s="108">
        <f t="shared" si="75"/>
        <v>0</v>
      </c>
      <c r="HY59" s="240"/>
      <c r="HZ59" s="240"/>
      <c r="IA59" s="108">
        <f t="shared" si="76"/>
        <v>0</v>
      </c>
      <c r="IB59" s="240"/>
      <c r="IC59" s="240"/>
      <c r="ID59" s="108">
        <f t="shared" si="77"/>
        <v>0</v>
      </c>
      <c r="IE59" s="240"/>
      <c r="IF59" s="240"/>
      <c r="IG59" s="108">
        <f t="shared" si="78"/>
        <v>0</v>
      </c>
      <c r="IH59" s="240"/>
      <c r="II59" s="240"/>
      <c r="IJ59" s="108">
        <f t="shared" si="79"/>
        <v>0</v>
      </c>
      <c r="IK59" s="240"/>
      <c r="IL59" s="240"/>
      <c r="IM59" s="108">
        <f t="shared" si="80"/>
        <v>0</v>
      </c>
      <c r="IN59" s="240"/>
      <c r="IO59" s="240"/>
      <c r="IP59" s="108">
        <f t="shared" si="81"/>
        <v>0</v>
      </c>
      <c r="IQ59" s="240"/>
      <c r="IR59" s="240"/>
      <c r="IS59" s="108">
        <f t="shared" si="82"/>
        <v>0</v>
      </c>
      <c r="IT59" s="240"/>
      <c r="IU59" s="240"/>
      <c r="IV59" s="108">
        <f t="shared" si="83"/>
        <v>0</v>
      </c>
      <c r="IW59" s="240"/>
      <c r="IX59" s="240"/>
      <c r="IY59" s="108">
        <f t="shared" si="84"/>
        <v>0</v>
      </c>
      <c r="IZ59" s="240"/>
      <c r="JA59" s="240"/>
      <c r="JB59" s="108">
        <f t="shared" si="85"/>
        <v>0</v>
      </c>
      <c r="JC59" s="240"/>
      <c r="JD59" s="240"/>
      <c r="JE59" s="108">
        <f t="shared" si="86"/>
        <v>0</v>
      </c>
      <c r="JF59" s="240"/>
      <c r="JG59" s="240"/>
      <c r="JH59" s="108">
        <f t="shared" si="87"/>
        <v>0</v>
      </c>
      <c r="JI59" s="240"/>
      <c r="JJ59" s="240"/>
      <c r="JK59" s="108">
        <f t="shared" si="88"/>
        <v>0</v>
      </c>
      <c r="JL59" s="240"/>
      <c r="JM59" s="240"/>
      <c r="JN59" s="108">
        <f t="shared" si="89"/>
        <v>0</v>
      </c>
      <c r="JO59" s="240"/>
      <c r="JP59" s="240"/>
      <c r="JQ59" s="108">
        <f t="shared" si="90"/>
        <v>0</v>
      </c>
      <c r="JR59" s="240"/>
      <c r="JS59" s="240"/>
      <c r="JT59" s="108">
        <f t="shared" si="91"/>
        <v>0</v>
      </c>
      <c r="JU59" s="240"/>
      <c r="JV59" s="240"/>
      <c r="JW59" s="108">
        <f t="shared" si="92"/>
        <v>0</v>
      </c>
      <c r="JX59" s="240"/>
      <c r="JY59" s="240"/>
      <c r="JZ59" s="108">
        <f t="shared" si="93"/>
        <v>0</v>
      </c>
      <c r="KA59" s="240"/>
      <c r="KB59" s="240"/>
      <c r="KC59" s="108">
        <f t="shared" si="94"/>
        <v>0</v>
      </c>
      <c r="KD59" s="240"/>
      <c r="KE59" s="240"/>
      <c r="KF59" s="108">
        <f t="shared" si="95"/>
        <v>0</v>
      </c>
      <c r="KG59" s="240"/>
      <c r="KH59" s="240"/>
      <c r="KI59" s="108">
        <f t="shared" si="96"/>
        <v>0</v>
      </c>
      <c r="KJ59" s="240"/>
      <c r="KK59" s="240"/>
      <c r="KL59" s="108">
        <f t="shared" si="97"/>
        <v>0</v>
      </c>
      <c r="KM59" s="240"/>
      <c r="KN59" s="240"/>
      <c r="KO59" s="108">
        <f t="shared" si="98"/>
        <v>0</v>
      </c>
      <c r="KP59" s="240"/>
      <c r="KQ59" s="240"/>
      <c r="KR59" s="108">
        <f t="shared" si="99"/>
        <v>0</v>
      </c>
      <c r="KS59" s="153">
        <f t="shared" si="100"/>
        <v>0</v>
      </c>
    </row>
    <row r="60" spans="1:305" ht="20.100000000000001" customHeight="1" x14ac:dyDescent="0.2">
      <c r="A60" s="250"/>
      <c r="B60" s="111" t="s">
        <v>82</v>
      </c>
      <c r="C60" s="100">
        <v>9</v>
      </c>
      <c r="D60" s="101" t="s">
        <v>218</v>
      </c>
      <c r="E60" s="240"/>
      <c r="F60" s="240"/>
      <c r="G60" s="108">
        <f t="shared" si="0"/>
        <v>0</v>
      </c>
      <c r="H60" s="240"/>
      <c r="I60" s="240"/>
      <c r="J60" s="108">
        <f t="shared" si="1"/>
        <v>0</v>
      </c>
      <c r="K60" s="240"/>
      <c r="L60" s="240"/>
      <c r="M60" s="108">
        <f t="shared" si="2"/>
        <v>0</v>
      </c>
      <c r="N60" s="240"/>
      <c r="O60" s="240"/>
      <c r="P60" s="108">
        <f t="shared" si="3"/>
        <v>0</v>
      </c>
      <c r="Q60" s="240"/>
      <c r="R60" s="240"/>
      <c r="S60" s="108">
        <f t="shared" si="4"/>
        <v>0</v>
      </c>
      <c r="T60" s="240"/>
      <c r="U60" s="240"/>
      <c r="V60" s="108">
        <f t="shared" si="5"/>
        <v>0</v>
      </c>
      <c r="W60" s="240"/>
      <c r="X60" s="240"/>
      <c r="Y60" s="108">
        <f t="shared" si="6"/>
        <v>0</v>
      </c>
      <c r="Z60" s="240"/>
      <c r="AA60" s="240"/>
      <c r="AB60" s="108">
        <f t="shared" si="7"/>
        <v>0</v>
      </c>
      <c r="AC60" s="240"/>
      <c r="AD60" s="240"/>
      <c r="AE60" s="108">
        <f t="shared" si="8"/>
        <v>0</v>
      </c>
      <c r="AF60" s="240"/>
      <c r="AG60" s="240"/>
      <c r="AH60" s="108">
        <f t="shared" si="9"/>
        <v>0</v>
      </c>
      <c r="AI60" s="240"/>
      <c r="AJ60" s="240"/>
      <c r="AK60" s="108">
        <f t="shared" si="10"/>
        <v>0</v>
      </c>
      <c r="AL60" s="240"/>
      <c r="AM60" s="240"/>
      <c r="AN60" s="108">
        <f t="shared" si="11"/>
        <v>0</v>
      </c>
      <c r="AO60" s="240"/>
      <c r="AP60" s="240"/>
      <c r="AQ60" s="108">
        <f t="shared" si="12"/>
        <v>0</v>
      </c>
      <c r="AR60" s="240"/>
      <c r="AS60" s="240"/>
      <c r="AT60" s="108">
        <f t="shared" si="13"/>
        <v>0</v>
      </c>
      <c r="AU60" s="240"/>
      <c r="AV60" s="240"/>
      <c r="AW60" s="108">
        <f t="shared" si="14"/>
        <v>0</v>
      </c>
      <c r="AX60" s="240"/>
      <c r="AY60" s="240"/>
      <c r="AZ60" s="108">
        <f t="shared" si="15"/>
        <v>0</v>
      </c>
      <c r="BA60" s="240"/>
      <c r="BB60" s="240"/>
      <c r="BC60" s="108">
        <f t="shared" si="16"/>
        <v>0</v>
      </c>
      <c r="BD60" s="240"/>
      <c r="BE60" s="240"/>
      <c r="BF60" s="108">
        <f t="shared" si="17"/>
        <v>0</v>
      </c>
      <c r="BG60" s="240"/>
      <c r="BH60" s="240"/>
      <c r="BI60" s="108">
        <f t="shared" si="18"/>
        <v>0</v>
      </c>
      <c r="BJ60" s="240"/>
      <c r="BK60" s="240"/>
      <c r="BL60" s="108">
        <f t="shared" si="19"/>
        <v>0</v>
      </c>
      <c r="BM60" s="240"/>
      <c r="BN60" s="240"/>
      <c r="BO60" s="108">
        <f t="shared" si="20"/>
        <v>0</v>
      </c>
      <c r="BP60" s="240"/>
      <c r="BQ60" s="240"/>
      <c r="BR60" s="108">
        <f t="shared" si="21"/>
        <v>0</v>
      </c>
      <c r="BS60" s="240"/>
      <c r="BT60" s="240"/>
      <c r="BU60" s="108">
        <f t="shared" si="22"/>
        <v>0</v>
      </c>
      <c r="BV60" s="240"/>
      <c r="BW60" s="240"/>
      <c r="BX60" s="108">
        <f t="shared" si="23"/>
        <v>0</v>
      </c>
      <c r="BY60" s="240"/>
      <c r="BZ60" s="240"/>
      <c r="CA60" s="108">
        <f t="shared" si="24"/>
        <v>0</v>
      </c>
      <c r="CB60" s="240"/>
      <c r="CC60" s="240"/>
      <c r="CD60" s="108">
        <f t="shared" si="25"/>
        <v>0</v>
      </c>
      <c r="CE60" s="240"/>
      <c r="CF60" s="240"/>
      <c r="CG60" s="108">
        <f t="shared" si="26"/>
        <v>0</v>
      </c>
      <c r="CH60" s="240"/>
      <c r="CI60" s="240"/>
      <c r="CJ60" s="108">
        <f t="shared" si="27"/>
        <v>0</v>
      </c>
      <c r="CK60" s="240"/>
      <c r="CL60" s="240"/>
      <c r="CM60" s="108">
        <f t="shared" si="28"/>
        <v>0</v>
      </c>
      <c r="CN60" s="240"/>
      <c r="CO60" s="240"/>
      <c r="CP60" s="108">
        <f t="shared" si="29"/>
        <v>0</v>
      </c>
      <c r="CQ60" s="240"/>
      <c r="CR60" s="240"/>
      <c r="CS60" s="108">
        <f t="shared" si="30"/>
        <v>0</v>
      </c>
      <c r="CT60" s="240"/>
      <c r="CU60" s="240"/>
      <c r="CV60" s="108">
        <f t="shared" si="31"/>
        <v>0</v>
      </c>
      <c r="CW60" s="240"/>
      <c r="CX60" s="240"/>
      <c r="CY60" s="108">
        <f t="shared" si="32"/>
        <v>0</v>
      </c>
      <c r="CZ60" s="240"/>
      <c r="DA60" s="240"/>
      <c r="DB60" s="108">
        <f t="shared" si="33"/>
        <v>0</v>
      </c>
      <c r="DC60" s="240"/>
      <c r="DD60" s="240"/>
      <c r="DE60" s="108">
        <f t="shared" si="34"/>
        <v>0</v>
      </c>
      <c r="DF60" s="240"/>
      <c r="DG60" s="240"/>
      <c r="DH60" s="108">
        <f t="shared" si="35"/>
        <v>0</v>
      </c>
      <c r="DI60" s="240"/>
      <c r="DJ60" s="240"/>
      <c r="DK60" s="108">
        <f t="shared" si="36"/>
        <v>0</v>
      </c>
      <c r="DL60" s="240"/>
      <c r="DM60" s="240"/>
      <c r="DN60" s="108">
        <f t="shared" si="37"/>
        <v>0</v>
      </c>
      <c r="DO60" s="240"/>
      <c r="DP60" s="240"/>
      <c r="DQ60" s="108">
        <f t="shared" si="38"/>
        <v>0</v>
      </c>
      <c r="DR60" s="240"/>
      <c r="DS60" s="240"/>
      <c r="DT60" s="108">
        <f t="shared" si="39"/>
        <v>0</v>
      </c>
      <c r="DU60" s="240"/>
      <c r="DV60" s="240"/>
      <c r="DW60" s="108">
        <f t="shared" si="40"/>
        <v>0</v>
      </c>
      <c r="DX60" s="240"/>
      <c r="DY60" s="240"/>
      <c r="DZ60" s="108">
        <f t="shared" si="41"/>
        <v>0</v>
      </c>
      <c r="EA60" s="240"/>
      <c r="EB60" s="240"/>
      <c r="EC60" s="108">
        <f t="shared" si="42"/>
        <v>0</v>
      </c>
      <c r="ED60" s="240"/>
      <c r="EE60" s="240"/>
      <c r="EF60" s="108">
        <f t="shared" si="43"/>
        <v>0</v>
      </c>
      <c r="EG60" s="240"/>
      <c r="EH60" s="240"/>
      <c r="EI60" s="108">
        <f t="shared" si="44"/>
        <v>0</v>
      </c>
      <c r="EJ60" s="240"/>
      <c r="EK60" s="240"/>
      <c r="EL60" s="108">
        <f t="shared" si="45"/>
        <v>0</v>
      </c>
      <c r="EM60" s="240"/>
      <c r="EN60" s="240"/>
      <c r="EO60" s="108">
        <f t="shared" si="46"/>
        <v>0</v>
      </c>
      <c r="EP60" s="240"/>
      <c r="EQ60" s="240"/>
      <c r="ER60" s="108">
        <f t="shared" si="47"/>
        <v>0</v>
      </c>
      <c r="ES60" s="240"/>
      <c r="ET60" s="240"/>
      <c r="EU60" s="108">
        <f t="shared" si="48"/>
        <v>0</v>
      </c>
      <c r="EV60" s="240"/>
      <c r="EW60" s="240"/>
      <c r="EX60" s="108">
        <f t="shared" si="49"/>
        <v>0</v>
      </c>
      <c r="EY60" s="240"/>
      <c r="EZ60" s="240"/>
      <c r="FA60" s="108">
        <f t="shared" si="50"/>
        <v>0</v>
      </c>
      <c r="FB60" s="240"/>
      <c r="FC60" s="240"/>
      <c r="FD60" s="108">
        <f t="shared" si="51"/>
        <v>0</v>
      </c>
      <c r="FE60" s="240"/>
      <c r="FF60" s="240"/>
      <c r="FG60" s="108">
        <f t="shared" si="52"/>
        <v>0</v>
      </c>
      <c r="FH60" s="240"/>
      <c r="FI60" s="240"/>
      <c r="FJ60" s="108">
        <f t="shared" si="53"/>
        <v>0</v>
      </c>
      <c r="FK60" s="240"/>
      <c r="FL60" s="240"/>
      <c r="FM60" s="108">
        <f t="shared" si="54"/>
        <v>0</v>
      </c>
      <c r="FN60" s="240"/>
      <c r="FO60" s="240"/>
      <c r="FP60" s="108">
        <f t="shared" si="55"/>
        <v>0</v>
      </c>
      <c r="FQ60" s="240"/>
      <c r="FR60" s="240"/>
      <c r="FS60" s="108">
        <f t="shared" si="56"/>
        <v>0</v>
      </c>
      <c r="FT60" s="240"/>
      <c r="FU60" s="240"/>
      <c r="FV60" s="108">
        <f t="shared" si="57"/>
        <v>0</v>
      </c>
      <c r="FW60" s="240"/>
      <c r="FX60" s="240"/>
      <c r="FY60" s="108">
        <f t="shared" si="58"/>
        <v>0</v>
      </c>
      <c r="FZ60" s="240"/>
      <c r="GA60" s="240"/>
      <c r="GB60" s="108">
        <f t="shared" si="59"/>
        <v>0</v>
      </c>
      <c r="GC60" s="240"/>
      <c r="GD60" s="240"/>
      <c r="GE60" s="108">
        <f t="shared" si="60"/>
        <v>0</v>
      </c>
      <c r="GF60" s="240"/>
      <c r="GG60" s="240"/>
      <c r="GH60" s="108">
        <f t="shared" si="61"/>
        <v>0</v>
      </c>
      <c r="GI60" s="240"/>
      <c r="GJ60" s="240"/>
      <c r="GK60" s="108">
        <f t="shared" si="62"/>
        <v>0</v>
      </c>
      <c r="GL60" s="240"/>
      <c r="GM60" s="240"/>
      <c r="GN60" s="108">
        <f t="shared" si="63"/>
        <v>0</v>
      </c>
      <c r="GO60" s="240"/>
      <c r="GP60" s="240"/>
      <c r="GQ60" s="108">
        <f t="shared" si="64"/>
        <v>0</v>
      </c>
      <c r="GR60" s="240"/>
      <c r="GS60" s="240"/>
      <c r="GT60" s="108">
        <f t="shared" si="65"/>
        <v>0</v>
      </c>
      <c r="GU60" s="240"/>
      <c r="GV60" s="240"/>
      <c r="GW60" s="108">
        <f t="shared" si="66"/>
        <v>0</v>
      </c>
      <c r="GX60" s="240"/>
      <c r="GY60" s="240"/>
      <c r="GZ60" s="108">
        <f t="shared" si="67"/>
        <v>0</v>
      </c>
      <c r="HA60" s="240"/>
      <c r="HB60" s="240"/>
      <c r="HC60" s="108">
        <f t="shared" si="68"/>
        <v>0</v>
      </c>
      <c r="HD60" s="240"/>
      <c r="HE60" s="240"/>
      <c r="HF60" s="108">
        <f t="shared" si="69"/>
        <v>0</v>
      </c>
      <c r="HG60" s="240"/>
      <c r="HH60" s="240"/>
      <c r="HI60" s="108">
        <f t="shared" si="70"/>
        <v>0</v>
      </c>
      <c r="HJ60" s="240"/>
      <c r="HK60" s="240"/>
      <c r="HL60" s="108">
        <f t="shared" si="71"/>
        <v>0</v>
      </c>
      <c r="HM60" s="240"/>
      <c r="HN60" s="240"/>
      <c r="HO60" s="108">
        <f t="shared" si="72"/>
        <v>0</v>
      </c>
      <c r="HP60" s="240"/>
      <c r="HQ60" s="240"/>
      <c r="HR60" s="108">
        <f t="shared" si="73"/>
        <v>0</v>
      </c>
      <c r="HS60" s="240"/>
      <c r="HT60" s="240"/>
      <c r="HU60" s="108">
        <f t="shared" si="74"/>
        <v>0</v>
      </c>
      <c r="HV60" s="240"/>
      <c r="HW60" s="240"/>
      <c r="HX60" s="108">
        <f t="shared" si="75"/>
        <v>0</v>
      </c>
      <c r="HY60" s="240"/>
      <c r="HZ60" s="240"/>
      <c r="IA60" s="108">
        <f t="shared" si="76"/>
        <v>0</v>
      </c>
      <c r="IB60" s="240"/>
      <c r="IC60" s="240"/>
      <c r="ID60" s="108">
        <f t="shared" si="77"/>
        <v>0</v>
      </c>
      <c r="IE60" s="240"/>
      <c r="IF60" s="240"/>
      <c r="IG60" s="108">
        <f t="shared" si="78"/>
        <v>0</v>
      </c>
      <c r="IH60" s="240"/>
      <c r="II60" s="240"/>
      <c r="IJ60" s="108">
        <f t="shared" si="79"/>
        <v>0</v>
      </c>
      <c r="IK60" s="240"/>
      <c r="IL60" s="240"/>
      <c r="IM60" s="108">
        <f t="shared" si="80"/>
        <v>0</v>
      </c>
      <c r="IN60" s="240"/>
      <c r="IO60" s="240"/>
      <c r="IP60" s="108">
        <f t="shared" si="81"/>
        <v>0</v>
      </c>
      <c r="IQ60" s="240"/>
      <c r="IR60" s="240"/>
      <c r="IS60" s="108">
        <f t="shared" si="82"/>
        <v>0</v>
      </c>
      <c r="IT60" s="240"/>
      <c r="IU60" s="240"/>
      <c r="IV60" s="108">
        <f t="shared" si="83"/>
        <v>0</v>
      </c>
      <c r="IW60" s="240"/>
      <c r="IX60" s="240"/>
      <c r="IY60" s="108">
        <f t="shared" si="84"/>
        <v>0</v>
      </c>
      <c r="IZ60" s="240"/>
      <c r="JA60" s="240"/>
      <c r="JB60" s="108">
        <f t="shared" si="85"/>
        <v>0</v>
      </c>
      <c r="JC60" s="240"/>
      <c r="JD60" s="240"/>
      <c r="JE60" s="108">
        <f t="shared" si="86"/>
        <v>0</v>
      </c>
      <c r="JF60" s="240"/>
      <c r="JG60" s="240"/>
      <c r="JH60" s="108">
        <f t="shared" si="87"/>
        <v>0</v>
      </c>
      <c r="JI60" s="240"/>
      <c r="JJ60" s="240"/>
      <c r="JK60" s="108">
        <f t="shared" si="88"/>
        <v>0</v>
      </c>
      <c r="JL60" s="240"/>
      <c r="JM60" s="240"/>
      <c r="JN60" s="108">
        <f t="shared" si="89"/>
        <v>0</v>
      </c>
      <c r="JO60" s="240"/>
      <c r="JP60" s="240"/>
      <c r="JQ60" s="108">
        <f t="shared" si="90"/>
        <v>0</v>
      </c>
      <c r="JR60" s="240"/>
      <c r="JS60" s="240"/>
      <c r="JT60" s="108">
        <f t="shared" si="91"/>
        <v>0</v>
      </c>
      <c r="JU60" s="240"/>
      <c r="JV60" s="240"/>
      <c r="JW60" s="108">
        <f t="shared" si="92"/>
        <v>0</v>
      </c>
      <c r="JX60" s="240"/>
      <c r="JY60" s="240"/>
      <c r="JZ60" s="108">
        <f t="shared" si="93"/>
        <v>0</v>
      </c>
      <c r="KA60" s="240"/>
      <c r="KB60" s="240"/>
      <c r="KC60" s="108">
        <f t="shared" si="94"/>
        <v>0</v>
      </c>
      <c r="KD60" s="240"/>
      <c r="KE60" s="240"/>
      <c r="KF60" s="108">
        <f t="shared" si="95"/>
        <v>0</v>
      </c>
      <c r="KG60" s="240"/>
      <c r="KH60" s="240"/>
      <c r="KI60" s="108">
        <f t="shared" si="96"/>
        <v>0</v>
      </c>
      <c r="KJ60" s="240"/>
      <c r="KK60" s="240"/>
      <c r="KL60" s="108">
        <f t="shared" si="97"/>
        <v>0</v>
      </c>
      <c r="KM60" s="240"/>
      <c r="KN60" s="240"/>
      <c r="KO60" s="108">
        <f t="shared" si="98"/>
        <v>0</v>
      </c>
      <c r="KP60" s="240"/>
      <c r="KQ60" s="240"/>
      <c r="KR60" s="108">
        <f t="shared" si="99"/>
        <v>0</v>
      </c>
      <c r="KS60" s="153">
        <f t="shared" si="100"/>
        <v>0</v>
      </c>
    </row>
    <row r="61" spans="1:305" ht="20.100000000000001" customHeight="1" x14ac:dyDescent="0.2">
      <c r="A61" s="250"/>
      <c r="B61" s="111" t="s">
        <v>148</v>
      </c>
      <c r="C61" s="100">
        <v>24</v>
      </c>
      <c r="D61" s="101" t="s">
        <v>219</v>
      </c>
      <c r="E61" s="240"/>
      <c r="F61" s="240"/>
      <c r="G61" s="108">
        <f t="shared" si="0"/>
        <v>0</v>
      </c>
      <c r="H61" s="240"/>
      <c r="I61" s="240"/>
      <c r="J61" s="108">
        <f t="shared" si="1"/>
        <v>0</v>
      </c>
      <c r="K61" s="240"/>
      <c r="L61" s="240"/>
      <c r="M61" s="108">
        <f t="shared" si="2"/>
        <v>0</v>
      </c>
      <c r="N61" s="240"/>
      <c r="O61" s="240"/>
      <c r="P61" s="108">
        <f t="shared" si="3"/>
        <v>0</v>
      </c>
      <c r="Q61" s="240"/>
      <c r="R61" s="240"/>
      <c r="S61" s="108">
        <f t="shared" si="4"/>
        <v>0</v>
      </c>
      <c r="T61" s="240"/>
      <c r="U61" s="240"/>
      <c r="V61" s="108">
        <f t="shared" si="5"/>
        <v>0</v>
      </c>
      <c r="W61" s="240"/>
      <c r="X61" s="240"/>
      <c r="Y61" s="108">
        <f t="shared" si="6"/>
        <v>0</v>
      </c>
      <c r="Z61" s="240"/>
      <c r="AA61" s="240"/>
      <c r="AB61" s="108">
        <f t="shared" si="7"/>
        <v>0</v>
      </c>
      <c r="AC61" s="240"/>
      <c r="AD61" s="240"/>
      <c r="AE61" s="108">
        <f t="shared" si="8"/>
        <v>0</v>
      </c>
      <c r="AF61" s="240"/>
      <c r="AG61" s="240"/>
      <c r="AH61" s="108">
        <f t="shared" si="9"/>
        <v>0</v>
      </c>
      <c r="AI61" s="240"/>
      <c r="AJ61" s="240"/>
      <c r="AK61" s="108">
        <f t="shared" si="10"/>
        <v>0</v>
      </c>
      <c r="AL61" s="240"/>
      <c r="AM61" s="240"/>
      <c r="AN61" s="108">
        <f t="shared" si="11"/>
        <v>0</v>
      </c>
      <c r="AO61" s="240"/>
      <c r="AP61" s="240"/>
      <c r="AQ61" s="108">
        <f t="shared" si="12"/>
        <v>0</v>
      </c>
      <c r="AR61" s="240"/>
      <c r="AS61" s="240"/>
      <c r="AT61" s="108">
        <f t="shared" si="13"/>
        <v>0</v>
      </c>
      <c r="AU61" s="240"/>
      <c r="AV61" s="240"/>
      <c r="AW61" s="108">
        <f t="shared" si="14"/>
        <v>0</v>
      </c>
      <c r="AX61" s="240"/>
      <c r="AY61" s="240"/>
      <c r="AZ61" s="108">
        <f t="shared" si="15"/>
        <v>0</v>
      </c>
      <c r="BA61" s="240"/>
      <c r="BB61" s="240"/>
      <c r="BC61" s="108">
        <f t="shared" si="16"/>
        <v>0</v>
      </c>
      <c r="BD61" s="240"/>
      <c r="BE61" s="240"/>
      <c r="BF61" s="108">
        <f t="shared" si="17"/>
        <v>0</v>
      </c>
      <c r="BG61" s="240"/>
      <c r="BH61" s="240"/>
      <c r="BI61" s="108">
        <f t="shared" si="18"/>
        <v>0</v>
      </c>
      <c r="BJ61" s="240"/>
      <c r="BK61" s="240"/>
      <c r="BL61" s="108">
        <f t="shared" si="19"/>
        <v>0</v>
      </c>
      <c r="BM61" s="240"/>
      <c r="BN61" s="240"/>
      <c r="BO61" s="108">
        <f t="shared" si="20"/>
        <v>0</v>
      </c>
      <c r="BP61" s="240"/>
      <c r="BQ61" s="240"/>
      <c r="BR61" s="108">
        <f t="shared" si="21"/>
        <v>0</v>
      </c>
      <c r="BS61" s="240"/>
      <c r="BT61" s="240"/>
      <c r="BU61" s="108">
        <f t="shared" si="22"/>
        <v>0</v>
      </c>
      <c r="BV61" s="240"/>
      <c r="BW61" s="240"/>
      <c r="BX61" s="108">
        <f t="shared" si="23"/>
        <v>0</v>
      </c>
      <c r="BY61" s="240"/>
      <c r="BZ61" s="240"/>
      <c r="CA61" s="108">
        <f t="shared" si="24"/>
        <v>0</v>
      </c>
      <c r="CB61" s="240"/>
      <c r="CC61" s="240"/>
      <c r="CD61" s="108">
        <f t="shared" si="25"/>
        <v>0</v>
      </c>
      <c r="CE61" s="240"/>
      <c r="CF61" s="240"/>
      <c r="CG61" s="108">
        <f t="shared" si="26"/>
        <v>0</v>
      </c>
      <c r="CH61" s="240"/>
      <c r="CI61" s="240"/>
      <c r="CJ61" s="108">
        <f t="shared" si="27"/>
        <v>0</v>
      </c>
      <c r="CK61" s="240"/>
      <c r="CL61" s="240"/>
      <c r="CM61" s="108">
        <f t="shared" si="28"/>
        <v>0</v>
      </c>
      <c r="CN61" s="240"/>
      <c r="CO61" s="240"/>
      <c r="CP61" s="108">
        <f t="shared" si="29"/>
        <v>0</v>
      </c>
      <c r="CQ61" s="240"/>
      <c r="CR61" s="240"/>
      <c r="CS61" s="108">
        <f t="shared" si="30"/>
        <v>0</v>
      </c>
      <c r="CT61" s="240"/>
      <c r="CU61" s="240"/>
      <c r="CV61" s="108">
        <f t="shared" si="31"/>
        <v>0</v>
      </c>
      <c r="CW61" s="240"/>
      <c r="CX61" s="240"/>
      <c r="CY61" s="108">
        <f t="shared" si="32"/>
        <v>0</v>
      </c>
      <c r="CZ61" s="240"/>
      <c r="DA61" s="240"/>
      <c r="DB61" s="108">
        <f t="shared" si="33"/>
        <v>0</v>
      </c>
      <c r="DC61" s="240"/>
      <c r="DD61" s="240"/>
      <c r="DE61" s="108">
        <f t="shared" si="34"/>
        <v>0</v>
      </c>
      <c r="DF61" s="240"/>
      <c r="DG61" s="240"/>
      <c r="DH61" s="108">
        <f t="shared" si="35"/>
        <v>0</v>
      </c>
      <c r="DI61" s="240"/>
      <c r="DJ61" s="240"/>
      <c r="DK61" s="108">
        <f t="shared" si="36"/>
        <v>0</v>
      </c>
      <c r="DL61" s="240"/>
      <c r="DM61" s="240"/>
      <c r="DN61" s="108">
        <f t="shared" si="37"/>
        <v>0</v>
      </c>
      <c r="DO61" s="240"/>
      <c r="DP61" s="240"/>
      <c r="DQ61" s="108">
        <f t="shared" si="38"/>
        <v>0</v>
      </c>
      <c r="DR61" s="240"/>
      <c r="DS61" s="240"/>
      <c r="DT61" s="108">
        <f t="shared" si="39"/>
        <v>0</v>
      </c>
      <c r="DU61" s="240"/>
      <c r="DV61" s="240"/>
      <c r="DW61" s="108">
        <f t="shared" si="40"/>
        <v>0</v>
      </c>
      <c r="DX61" s="240"/>
      <c r="DY61" s="240"/>
      <c r="DZ61" s="108">
        <f t="shared" si="41"/>
        <v>0</v>
      </c>
      <c r="EA61" s="240"/>
      <c r="EB61" s="240"/>
      <c r="EC61" s="108">
        <f t="shared" si="42"/>
        <v>0</v>
      </c>
      <c r="ED61" s="240"/>
      <c r="EE61" s="240"/>
      <c r="EF61" s="108">
        <f t="shared" si="43"/>
        <v>0</v>
      </c>
      <c r="EG61" s="240"/>
      <c r="EH61" s="240"/>
      <c r="EI61" s="108">
        <f t="shared" si="44"/>
        <v>0</v>
      </c>
      <c r="EJ61" s="240"/>
      <c r="EK61" s="240"/>
      <c r="EL61" s="108">
        <f t="shared" si="45"/>
        <v>0</v>
      </c>
      <c r="EM61" s="240"/>
      <c r="EN61" s="240"/>
      <c r="EO61" s="108">
        <f t="shared" si="46"/>
        <v>0</v>
      </c>
      <c r="EP61" s="240"/>
      <c r="EQ61" s="240"/>
      <c r="ER61" s="108">
        <f t="shared" si="47"/>
        <v>0</v>
      </c>
      <c r="ES61" s="240"/>
      <c r="ET61" s="240"/>
      <c r="EU61" s="108">
        <f t="shared" si="48"/>
        <v>0</v>
      </c>
      <c r="EV61" s="240"/>
      <c r="EW61" s="240"/>
      <c r="EX61" s="108">
        <f t="shared" si="49"/>
        <v>0</v>
      </c>
      <c r="EY61" s="240"/>
      <c r="EZ61" s="240"/>
      <c r="FA61" s="108">
        <f t="shared" si="50"/>
        <v>0</v>
      </c>
      <c r="FB61" s="240"/>
      <c r="FC61" s="240"/>
      <c r="FD61" s="108">
        <f t="shared" si="51"/>
        <v>0</v>
      </c>
      <c r="FE61" s="240"/>
      <c r="FF61" s="240"/>
      <c r="FG61" s="108">
        <f t="shared" si="52"/>
        <v>0</v>
      </c>
      <c r="FH61" s="240"/>
      <c r="FI61" s="240"/>
      <c r="FJ61" s="108">
        <f t="shared" si="53"/>
        <v>0</v>
      </c>
      <c r="FK61" s="240"/>
      <c r="FL61" s="240"/>
      <c r="FM61" s="108">
        <f t="shared" si="54"/>
        <v>0</v>
      </c>
      <c r="FN61" s="240"/>
      <c r="FO61" s="240"/>
      <c r="FP61" s="108">
        <f t="shared" si="55"/>
        <v>0</v>
      </c>
      <c r="FQ61" s="240"/>
      <c r="FR61" s="240"/>
      <c r="FS61" s="108">
        <f t="shared" si="56"/>
        <v>0</v>
      </c>
      <c r="FT61" s="240"/>
      <c r="FU61" s="240"/>
      <c r="FV61" s="108">
        <f t="shared" si="57"/>
        <v>0</v>
      </c>
      <c r="FW61" s="240"/>
      <c r="FX61" s="240"/>
      <c r="FY61" s="108">
        <f t="shared" si="58"/>
        <v>0</v>
      </c>
      <c r="FZ61" s="240"/>
      <c r="GA61" s="240"/>
      <c r="GB61" s="108">
        <f t="shared" si="59"/>
        <v>0</v>
      </c>
      <c r="GC61" s="240"/>
      <c r="GD61" s="240"/>
      <c r="GE61" s="108">
        <f t="shared" si="60"/>
        <v>0</v>
      </c>
      <c r="GF61" s="240"/>
      <c r="GG61" s="240"/>
      <c r="GH61" s="108">
        <f t="shared" si="61"/>
        <v>0</v>
      </c>
      <c r="GI61" s="240"/>
      <c r="GJ61" s="240"/>
      <c r="GK61" s="108">
        <f t="shared" si="62"/>
        <v>0</v>
      </c>
      <c r="GL61" s="240"/>
      <c r="GM61" s="240"/>
      <c r="GN61" s="108">
        <f t="shared" si="63"/>
        <v>0</v>
      </c>
      <c r="GO61" s="240"/>
      <c r="GP61" s="240"/>
      <c r="GQ61" s="108">
        <f t="shared" si="64"/>
        <v>0</v>
      </c>
      <c r="GR61" s="240"/>
      <c r="GS61" s="240"/>
      <c r="GT61" s="108">
        <f t="shared" si="65"/>
        <v>0</v>
      </c>
      <c r="GU61" s="240"/>
      <c r="GV61" s="240"/>
      <c r="GW61" s="108">
        <f t="shared" si="66"/>
        <v>0</v>
      </c>
      <c r="GX61" s="240"/>
      <c r="GY61" s="240"/>
      <c r="GZ61" s="108">
        <f t="shared" si="67"/>
        <v>0</v>
      </c>
      <c r="HA61" s="240"/>
      <c r="HB61" s="240"/>
      <c r="HC61" s="108">
        <f t="shared" si="68"/>
        <v>0</v>
      </c>
      <c r="HD61" s="240"/>
      <c r="HE61" s="240"/>
      <c r="HF61" s="108">
        <f t="shared" si="69"/>
        <v>0</v>
      </c>
      <c r="HG61" s="240"/>
      <c r="HH61" s="240"/>
      <c r="HI61" s="108">
        <f t="shared" si="70"/>
        <v>0</v>
      </c>
      <c r="HJ61" s="240"/>
      <c r="HK61" s="240"/>
      <c r="HL61" s="108">
        <f t="shared" si="71"/>
        <v>0</v>
      </c>
      <c r="HM61" s="240"/>
      <c r="HN61" s="240"/>
      <c r="HO61" s="108">
        <f t="shared" si="72"/>
        <v>0</v>
      </c>
      <c r="HP61" s="240"/>
      <c r="HQ61" s="240"/>
      <c r="HR61" s="108">
        <f t="shared" si="73"/>
        <v>0</v>
      </c>
      <c r="HS61" s="240"/>
      <c r="HT61" s="240"/>
      <c r="HU61" s="108">
        <f t="shared" si="74"/>
        <v>0</v>
      </c>
      <c r="HV61" s="240"/>
      <c r="HW61" s="240"/>
      <c r="HX61" s="108">
        <f t="shared" si="75"/>
        <v>0</v>
      </c>
      <c r="HY61" s="240"/>
      <c r="HZ61" s="240"/>
      <c r="IA61" s="108">
        <f t="shared" si="76"/>
        <v>0</v>
      </c>
      <c r="IB61" s="240"/>
      <c r="IC61" s="240"/>
      <c r="ID61" s="108">
        <f t="shared" si="77"/>
        <v>0</v>
      </c>
      <c r="IE61" s="240"/>
      <c r="IF61" s="240"/>
      <c r="IG61" s="108">
        <f t="shared" si="78"/>
        <v>0</v>
      </c>
      <c r="IH61" s="240"/>
      <c r="II61" s="240"/>
      <c r="IJ61" s="108">
        <f t="shared" si="79"/>
        <v>0</v>
      </c>
      <c r="IK61" s="240"/>
      <c r="IL61" s="240"/>
      <c r="IM61" s="108">
        <f t="shared" si="80"/>
        <v>0</v>
      </c>
      <c r="IN61" s="240"/>
      <c r="IO61" s="240"/>
      <c r="IP61" s="108">
        <f t="shared" si="81"/>
        <v>0</v>
      </c>
      <c r="IQ61" s="240"/>
      <c r="IR61" s="240"/>
      <c r="IS61" s="108">
        <f t="shared" si="82"/>
        <v>0</v>
      </c>
      <c r="IT61" s="240"/>
      <c r="IU61" s="240"/>
      <c r="IV61" s="108">
        <f t="shared" si="83"/>
        <v>0</v>
      </c>
      <c r="IW61" s="240"/>
      <c r="IX61" s="240"/>
      <c r="IY61" s="108">
        <f t="shared" si="84"/>
        <v>0</v>
      </c>
      <c r="IZ61" s="240"/>
      <c r="JA61" s="240"/>
      <c r="JB61" s="108">
        <f t="shared" si="85"/>
        <v>0</v>
      </c>
      <c r="JC61" s="240"/>
      <c r="JD61" s="240"/>
      <c r="JE61" s="108">
        <f t="shared" si="86"/>
        <v>0</v>
      </c>
      <c r="JF61" s="240"/>
      <c r="JG61" s="240"/>
      <c r="JH61" s="108">
        <f t="shared" si="87"/>
        <v>0</v>
      </c>
      <c r="JI61" s="240"/>
      <c r="JJ61" s="240"/>
      <c r="JK61" s="108">
        <f t="shared" si="88"/>
        <v>0</v>
      </c>
      <c r="JL61" s="240"/>
      <c r="JM61" s="240"/>
      <c r="JN61" s="108">
        <f t="shared" si="89"/>
        <v>0</v>
      </c>
      <c r="JO61" s="240"/>
      <c r="JP61" s="240"/>
      <c r="JQ61" s="108">
        <f t="shared" si="90"/>
        <v>0</v>
      </c>
      <c r="JR61" s="240"/>
      <c r="JS61" s="240"/>
      <c r="JT61" s="108">
        <f t="shared" si="91"/>
        <v>0</v>
      </c>
      <c r="JU61" s="240"/>
      <c r="JV61" s="240"/>
      <c r="JW61" s="108">
        <f t="shared" si="92"/>
        <v>0</v>
      </c>
      <c r="JX61" s="240"/>
      <c r="JY61" s="240"/>
      <c r="JZ61" s="108">
        <f t="shared" si="93"/>
        <v>0</v>
      </c>
      <c r="KA61" s="240"/>
      <c r="KB61" s="240"/>
      <c r="KC61" s="108">
        <f t="shared" si="94"/>
        <v>0</v>
      </c>
      <c r="KD61" s="240"/>
      <c r="KE61" s="240"/>
      <c r="KF61" s="108">
        <f t="shared" si="95"/>
        <v>0</v>
      </c>
      <c r="KG61" s="240"/>
      <c r="KH61" s="240"/>
      <c r="KI61" s="108">
        <f t="shared" si="96"/>
        <v>0</v>
      </c>
      <c r="KJ61" s="240"/>
      <c r="KK61" s="240"/>
      <c r="KL61" s="108">
        <f t="shared" si="97"/>
        <v>0</v>
      </c>
      <c r="KM61" s="240"/>
      <c r="KN61" s="240"/>
      <c r="KO61" s="108">
        <f t="shared" si="98"/>
        <v>0</v>
      </c>
      <c r="KP61" s="240"/>
      <c r="KQ61" s="240"/>
      <c r="KR61" s="108">
        <f t="shared" si="99"/>
        <v>0</v>
      </c>
      <c r="KS61" s="153">
        <f t="shared" si="100"/>
        <v>0</v>
      </c>
    </row>
    <row r="62" spans="1:305" ht="20.100000000000001" customHeight="1" x14ac:dyDescent="0.2">
      <c r="A62" s="250"/>
      <c r="B62" s="111" t="s">
        <v>149</v>
      </c>
      <c r="C62" s="100">
        <v>15</v>
      </c>
      <c r="D62" s="101" t="s">
        <v>220</v>
      </c>
      <c r="E62" s="240"/>
      <c r="F62" s="240"/>
      <c r="G62" s="108">
        <f>E62*$C62</f>
        <v>0</v>
      </c>
      <c r="H62" s="240"/>
      <c r="I62" s="240"/>
      <c r="J62" s="108">
        <f t="shared" si="1"/>
        <v>0</v>
      </c>
      <c r="K62" s="240"/>
      <c r="L62" s="240"/>
      <c r="M62" s="108">
        <f t="shared" si="2"/>
        <v>0</v>
      </c>
      <c r="N62" s="240"/>
      <c r="O62" s="240"/>
      <c r="P62" s="108">
        <f t="shared" si="3"/>
        <v>0</v>
      </c>
      <c r="Q62" s="240"/>
      <c r="R62" s="240"/>
      <c r="S62" s="108">
        <f t="shared" si="4"/>
        <v>0</v>
      </c>
      <c r="T62" s="240"/>
      <c r="U62" s="240"/>
      <c r="V62" s="108">
        <f t="shared" si="5"/>
        <v>0</v>
      </c>
      <c r="W62" s="240"/>
      <c r="X62" s="240"/>
      <c r="Y62" s="108">
        <f t="shared" si="6"/>
        <v>0</v>
      </c>
      <c r="Z62" s="240"/>
      <c r="AA62" s="240"/>
      <c r="AB62" s="108">
        <f t="shared" si="7"/>
        <v>0</v>
      </c>
      <c r="AC62" s="240"/>
      <c r="AD62" s="240"/>
      <c r="AE62" s="108">
        <f t="shared" si="8"/>
        <v>0</v>
      </c>
      <c r="AF62" s="240"/>
      <c r="AG62" s="240"/>
      <c r="AH62" s="108">
        <f t="shared" si="9"/>
        <v>0</v>
      </c>
      <c r="AI62" s="240"/>
      <c r="AJ62" s="240"/>
      <c r="AK62" s="108">
        <f t="shared" si="10"/>
        <v>0</v>
      </c>
      <c r="AL62" s="240"/>
      <c r="AM62" s="240"/>
      <c r="AN62" s="108">
        <f t="shared" si="11"/>
        <v>0</v>
      </c>
      <c r="AO62" s="240"/>
      <c r="AP62" s="240"/>
      <c r="AQ62" s="108">
        <f t="shared" si="12"/>
        <v>0</v>
      </c>
      <c r="AR62" s="240"/>
      <c r="AS62" s="240"/>
      <c r="AT62" s="108">
        <f t="shared" si="13"/>
        <v>0</v>
      </c>
      <c r="AU62" s="240"/>
      <c r="AV62" s="240"/>
      <c r="AW62" s="108">
        <f t="shared" si="14"/>
        <v>0</v>
      </c>
      <c r="AX62" s="240"/>
      <c r="AY62" s="240"/>
      <c r="AZ62" s="108">
        <f t="shared" si="15"/>
        <v>0</v>
      </c>
      <c r="BA62" s="240"/>
      <c r="BB62" s="240"/>
      <c r="BC62" s="108">
        <f t="shared" si="16"/>
        <v>0</v>
      </c>
      <c r="BD62" s="240"/>
      <c r="BE62" s="240"/>
      <c r="BF62" s="108">
        <f t="shared" si="17"/>
        <v>0</v>
      </c>
      <c r="BG62" s="240"/>
      <c r="BH62" s="240"/>
      <c r="BI62" s="108">
        <f t="shared" si="18"/>
        <v>0</v>
      </c>
      <c r="BJ62" s="240"/>
      <c r="BK62" s="240"/>
      <c r="BL62" s="108">
        <f t="shared" si="19"/>
        <v>0</v>
      </c>
      <c r="BM62" s="240"/>
      <c r="BN62" s="240"/>
      <c r="BO62" s="108">
        <f t="shared" si="20"/>
        <v>0</v>
      </c>
      <c r="BP62" s="240"/>
      <c r="BQ62" s="240"/>
      <c r="BR62" s="108">
        <f t="shared" si="21"/>
        <v>0</v>
      </c>
      <c r="BS62" s="240"/>
      <c r="BT62" s="240"/>
      <c r="BU62" s="108">
        <f t="shared" si="22"/>
        <v>0</v>
      </c>
      <c r="BV62" s="240"/>
      <c r="BW62" s="240"/>
      <c r="BX62" s="108">
        <f t="shared" si="23"/>
        <v>0</v>
      </c>
      <c r="BY62" s="240"/>
      <c r="BZ62" s="240"/>
      <c r="CA62" s="108">
        <f t="shared" si="24"/>
        <v>0</v>
      </c>
      <c r="CB62" s="240"/>
      <c r="CC62" s="240"/>
      <c r="CD62" s="108">
        <f t="shared" si="25"/>
        <v>0</v>
      </c>
      <c r="CE62" s="240"/>
      <c r="CF62" s="240"/>
      <c r="CG62" s="108">
        <f t="shared" si="26"/>
        <v>0</v>
      </c>
      <c r="CH62" s="240"/>
      <c r="CI62" s="240"/>
      <c r="CJ62" s="108">
        <f t="shared" si="27"/>
        <v>0</v>
      </c>
      <c r="CK62" s="240"/>
      <c r="CL62" s="240"/>
      <c r="CM62" s="108">
        <f t="shared" si="28"/>
        <v>0</v>
      </c>
      <c r="CN62" s="240"/>
      <c r="CO62" s="240"/>
      <c r="CP62" s="108">
        <f t="shared" si="29"/>
        <v>0</v>
      </c>
      <c r="CQ62" s="240"/>
      <c r="CR62" s="240"/>
      <c r="CS62" s="108">
        <f t="shared" si="30"/>
        <v>0</v>
      </c>
      <c r="CT62" s="240"/>
      <c r="CU62" s="240"/>
      <c r="CV62" s="108">
        <f t="shared" si="31"/>
        <v>0</v>
      </c>
      <c r="CW62" s="240"/>
      <c r="CX62" s="240"/>
      <c r="CY62" s="108">
        <f t="shared" si="32"/>
        <v>0</v>
      </c>
      <c r="CZ62" s="240"/>
      <c r="DA62" s="240"/>
      <c r="DB62" s="108">
        <f t="shared" si="33"/>
        <v>0</v>
      </c>
      <c r="DC62" s="240"/>
      <c r="DD62" s="240"/>
      <c r="DE62" s="108">
        <f t="shared" si="34"/>
        <v>0</v>
      </c>
      <c r="DF62" s="240"/>
      <c r="DG62" s="240"/>
      <c r="DH62" s="108">
        <f t="shared" si="35"/>
        <v>0</v>
      </c>
      <c r="DI62" s="240"/>
      <c r="DJ62" s="240"/>
      <c r="DK62" s="108">
        <f t="shared" si="36"/>
        <v>0</v>
      </c>
      <c r="DL62" s="240"/>
      <c r="DM62" s="240"/>
      <c r="DN62" s="108">
        <f t="shared" si="37"/>
        <v>0</v>
      </c>
      <c r="DO62" s="240"/>
      <c r="DP62" s="240"/>
      <c r="DQ62" s="108">
        <f t="shared" si="38"/>
        <v>0</v>
      </c>
      <c r="DR62" s="240"/>
      <c r="DS62" s="240"/>
      <c r="DT62" s="108">
        <f t="shared" si="39"/>
        <v>0</v>
      </c>
      <c r="DU62" s="240"/>
      <c r="DV62" s="240"/>
      <c r="DW62" s="108">
        <f t="shared" si="40"/>
        <v>0</v>
      </c>
      <c r="DX62" s="240"/>
      <c r="DY62" s="240"/>
      <c r="DZ62" s="108">
        <f t="shared" si="41"/>
        <v>0</v>
      </c>
      <c r="EA62" s="240"/>
      <c r="EB62" s="240"/>
      <c r="EC62" s="108">
        <f t="shared" si="42"/>
        <v>0</v>
      </c>
      <c r="ED62" s="240"/>
      <c r="EE62" s="240"/>
      <c r="EF62" s="108">
        <f t="shared" si="43"/>
        <v>0</v>
      </c>
      <c r="EG62" s="240"/>
      <c r="EH62" s="240"/>
      <c r="EI62" s="108">
        <f t="shared" si="44"/>
        <v>0</v>
      </c>
      <c r="EJ62" s="240"/>
      <c r="EK62" s="240"/>
      <c r="EL62" s="108">
        <f t="shared" si="45"/>
        <v>0</v>
      </c>
      <c r="EM62" s="240"/>
      <c r="EN62" s="240"/>
      <c r="EO62" s="108">
        <f t="shared" si="46"/>
        <v>0</v>
      </c>
      <c r="EP62" s="240"/>
      <c r="EQ62" s="240"/>
      <c r="ER62" s="108">
        <f t="shared" si="47"/>
        <v>0</v>
      </c>
      <c r="ES62" s="240"/>
      <c r="ET62" s="240"/>
      <c r="EU62" s="108">
        <f t="shared" si="48"/>
        <v>0</v>
      </c>
      <c r="EV62" s="240"/>
      <c r="EW62" s="240"/>
      <c r="EX62" s="108">
        <f t="shared" si="49"/>
        <v>0</v>
      </c>
      <c r="EY62" s="240"/>
      <c r="EZ62" s="240"/>
      <c r="FA62" s="108">
        <f t="shared" si="50"/>
        <v>0</v>
      </c>
      <c r="FB62" s="240"/>
      <c r="FC62" s="240"/>
      <c r="FD62" s="108">
        <f t="shared" si="51"/>
        <v>0</v>
      </c>
      <c r="FE62" s="240"/>
      <c r="FF62" s="240"/>
      <c r="FG62" s="108">
        <f t="shared" si="52"/>
        <v>0</v>
      </c>
      <c r="FH62" s="240"/>
      <c r="FI62" s="240"/>
      <c r="FJ62" s="108">
        <f t="shared" si="53"/>
        <v>0</v>
      </c>
      <c r="FK62" s="240"/>
      <c r="FL62" s="240"/>
      <c r="FM62" s="108">
        <f t="shared" si="54"/>
        <v>0</v>
      </c>
      <c r="FN62" s="240"/>
      <c r="FO62" s="240"/>
      <c r="FP62" s="108">
        <f t="shared" si="55"/>
        <v>0</v>
      </c>
      <c r="FQ62" s="240"/>
      <c r="FR62" s="240"/>
      <c r="FS62" s="108">
        <f t="shared" si="56"/>
        <v>0</v>
      </c>
      <c r="FT62" s="240"/>
      <c r="FU62" s="240"/>
      <c r="FV62" s="108">
        <f t="shared" si="57"/>
        <v>0</v>
      </c>
      <c r="FW62" s="240"/>
      <c r="FX62" s="240"/>
      <c r="FY62" s="108">
        <f t="shared" si="58"/>
        <v>0</v>
      </c>
      <c r="FZ62" s="240"/>
      <c r="GA62" s="240"/>
      <c r="GB62" s="108">
        <f t="shared" si="59"/>
        <v>0</v>
      </c>
      <c r="GC62" s="240"/>
      <c r="GD62" s="240"/>
      <c r="GE62" s="108">
        <f t="shared" si="60"/>
        <v>0</v>
      </c>
      <c r="GF62" s="240"/>
      <c r="GG62" s="240"/>
      <c r="GH62" s="108">
        <f t="shared" si="61"/>
        <v>0</v>
      </c>
      <c r="GI62" s="240"/>
      <c r="GJ62" s="240"/>
      <c r="GK62" s="108">
        <f t="shared" si="62"/>
        <v>0</v>
      </c>
      <c r="GL62" s="240"/>
      <c r="GM62" s="240"/>
      <c r="GN62" s="108">
        <f t="shared" si="63"/>
        <v>0</v>
      </c>
      <c r="GO62" s="240"/>
      <c r="GP62" s="240"/>
      <c r="GQ62" s="108">
        <f t="shared" si="64"/>
        <v>0</v>
      </c>
      <c r="GR62" s="240"/>
      <c r="GS62" s="240"/>
      <c r="GT62" s="108">
        <f t="shared" si="65"/>
        <v>0</v>
      </c>
      <c r="GU62" s="240"/>
      <c r="GV62" s="240"/>
      <c r="GW62" s="108">
        <f t="shared" si="66"/>
        <v>0</v>
      </c>
      <c r="GX62" s="240"/>
      <c r="GY62" s="240"/>
      <c r="GZ62" s="108">
        <f t="shared" si="67"/>
        <v>0</v>
      </c>
      <c r="HA62" s="240"/>
      <c r="HB62" s="240"/>
      <c r="HC62" s="108">
        <f t="shared" si="68"/>
        <v>0</v>
      </c>
      <c r="HD62" s="240"/>
      <c r="HE62" s="240"/>
      <c r="HF62" s="108">
        <f t="shared" si="69"/>
        <v>0</v>
      </c>
      <c r="HG62" s="240"/>
      <c r="HH62" s="240"/>
      <c r="HI62" s="108">
        <f t="shared" si="70"/>
        <v>0</v>
      </c>
      <c r="HJ62" s="240"/>
      <c r="HK62" s="240"/>
      <c r="HL62" s="108">
        <f t="shared" si="71"/>
        <v>0</v>
      </c>
      <c r="HM62" s="240"/>
      <c r="HN62" s="240"/>
      <c r="HO62" s="108">
        <f t="shared" si="72"/>
        <v>0</v>
      </c>
      <c r="HP62" s="240"/>
      <c r="HQ62" s="240"/>
      <c r="HR62" s="108">
        <f t="shared" si="73"/>
        <v>0</v>
      </c>
      <c r="HS62" s="240"/>
      <c r="HT62" s="240"/>
      <c r="HU62" s="108">
        <f t="shared" si="74"/>
        <v>0</v>
      </c>
      <c r="HV62" s="240"/>
      <c r="HW62" s="240"/>
      <c r="HX62" s="108">
        <f t="shared" si="75"/>
        <v>0</v>
      </c>
      <c r="HY62" s="240"/>
      <c r="HZ62" s="240"/>
      <c r="IA62" s="108">
        <f t="shared" si="76"/>
        <v>0</v>
      </c>
      <c r="IB62" s="240"/>
      <c r="IC62" s="240"/>
      <c r="ID62" s="108">
        <f t="shared" si="77"/>
        <v>0</v>
      </c>
      <c r="IE62" s="240"/>
      <c r="IF62" s="240"/>
      <c r="IG62" s="108">
        <f t="shared" si="78"/>
        <v>0</v>
      </c>
      <c r="IH62" s="240"/>
      <c r="II62" s="240"/>
      <c r="IJ62" s="108">
        <f t="shared" si="79"/>
        <v>0</v>
      </c>
      <c r="IK62" s="240"/>
      <c r="IL62" s="240"/>
      <c r="IM62" s="108">
        <f t="shared" si="80"/>
        <v>0</v>
      </c>
      <c r="IN62" s="240"/>
      <c r="IO62" s="240"/>
      <c r="IP62" s="108">
        <f t="shared" si="81"/>
        <v>0</v>
      </c>
      <c r="IQ62" s="240"/>
      <c r="IR62" s="240"/>
      <c r="IS62" s="108">
        <f t="shared" si="82"/>
        <v>0</v>
      </c>
      <c r="IT62" s="240"/>
      <c r="IU62" s="240"/>
      <c r="IV62" s="108">
        <f t="shared" si="83"/>
        <v>0</v>
      </c>
      <c r="IW62" s="240"/>
      <c r="IX62" s="240"/>
      <c r="IY62" s="108">
        <f t="shared" si="84"/>
        <v>0</v>
      </c>
      <c r="IZ62" s="240"/>
      <c r="JA62" s="240"/>
      <c r="JB62" s="108">
        <f t="shared" si="85"/>
        <v>0</v>
      </c>
      <c r="JC62" s="240"/>
      <c r="JD62" s="240"/>
      <c r="JE62" s="108">
        <f t="shared" si="86"/>
        <v>0</v>
      </c>
      <c r="JF62" s="240"/>
      <c r="JG62" s="240"/>
      <c r="JH62" s="108">
        <f t="shared" si="87"/>
        <v>0</v>
      </c>
      <c r="JI62" s="240"/>
      <c r="JJ62" s="240"/>
      <c r="JK62" s="108">
        <f t="shared" si="88"/>
        <v>0</v>
      </c>
      <c r="JL62" s="240"/>
      <c r="JM62" s="240"/>
      <c r="JN62" s="108">
        <f t="shared" si="89"/>
        <v>0</v>
      </c>
      <c r="JO62" s="240"/>
      <c r="JP62" s="240"/>
      <c r="JQ62" s="108">
        <f t="shared" si="90"/>
        <v>0</v>
      </c>
      <c r="JR62" s="240"/>
      <c r="JS62" s="240"/>
      <c r="JT62" s="108">
        <f t="shared" si="91"/>
        <v>0</v>
      </c>
      <c r="JU62" s="240"/>
      <c r="JV62" s="240"/>
      <c r="JW62" s="108">
        <f t="shared" si="92"/>
        <v>0</v>
      </c>
      <c r="JX62" s="240"/>
      <c r="JY62" s="240"/>
      <c r="JZ62" s="108">
        <f t="shared" si="93"/>
        <v>0</v>
      </c>
      <c r="KA62" s="240"/>
      <c r="KB62" s="240"/>
      <c r="KC62" s="108">
        <f t="shared" si="94"/>
        <v>0</v>
      </c>
      <c r="KD62" s="240"/>
      <c r="KE62" s="240"/>
      <c r="KF62" s="108">
        <f t="shared" si="95"/>
        <v>0</v>
      </c>
      <c r="KG62" s="240"/>
      <c r="KH62" s="240"/>
      <c r="KI62" s="108">
        <f t="shared" si="96"/>
        <v>0</v>
      </c>
      <c r="KJ62" s="240"/>
      <c r="KK62" s="240"/>
      <c r="KL62" s="108">
        <f t="shared" si="97"/>
        <v>0</v>
      </c>
      <c r="KM62" s="240"/>
      <c r="KN62" s="240"/>
      <c r="KO62" s="108">
        <f t="shared" si="98"/>
        <v>0</v>
      </c>
      <c r="KP62" s="240"/>
      <c r="KQ62" s="240"/>
      <c r="KR62" s="108">
        <f t="shared" si="99"/>
        <v>0</v>
      </c>
      <c r="KS62" s="153">
        <f t="shared" si="100"/>
        <v>0</v>
      </c>
    </row>
    <row r="63" spans="1:305" ht="20.100000000000001" customHeight="1" x14ac:dyDescent="0.2">
      <c r="A63" s="246" t="s">
        <v>152</v>
      </c>
      <c r="B63" s="111" t="s">
        <v>83</v>
      </c>
      <c r="C63" s="100">
        <v>8</v>
      </c>
      <c r="D63" s="101" t="s">
        <v>221</v>
      </c>
      <c r="E63" s="240"/>
      <c r="F63" s="240"/>
      <c r="G63" s="108">
        <f t="shared" si="0"/>
        <v>0</v>
      </c>
      <c r="H63" s="240"/>
      <c r="I63" s="240"/>
      <c r="J63" s="108">
        <f t="shared" si="1"/>
        <v>0</v>
      </c>
      <c r="K63" s="240"/>
      <c r="L63" s="240"/>
      <c r="M63" s="108">
        <f t="shared" si="2"/>
        <v>0</v>
      </c>
      <c r="N63" s="240"/>
      <c r="O63" s="240"/>
      <c r="P63" s="108">
        <f t="shared" si="3"/>
        <v>0</v>
      </c>
      <c r="Q63" s="240"/>
      <c r="R63" s="240"/>
      <c r="S63" s="108">
        <f t="shared" si="4"/>
        <v>0</v>
      </c>
      <c r="T63" s="240"/>
      <c r="U63" s="240"/>
      <c r="V63" s="108">
        <f t="shared" si="5"/>
        <v>0</v>
      </c>
      <c r="W63" s="240"/>
      <c r="X63" s="240"/>
      <c r="Y63" s="108">
        <f t="shared" si="6"/>
        <v>0</v>
      </c>
      <c r="Z63" s="240"/>
      <c r="AA63" s="240"/>
      <c r="AB63" s="108">
        <f t="shared" si="7"/>
        <v>0</v>
      </c>
      <c r="AC63" s="240"/>
      <c r="AD63" s="240"/>
      <c r="AE63" s="108">
        <f t="shared" si="8"/>
        <v>0</v>
      </c>
      <c r="AF63" s="240"/>
      <c r="AG63" s="240"/>
      <c r="AH63" s="108">
        <f t="shared" si="9"/>
        <v>0</v>
      </c>
      <c r="AI63" s="240"/>
      <c r="AJ63" s="240"/>
      <c r="AK63" s="108">
        <f t="shared" si="10"/>
        <v>0</v>
      </c>
      <c r="AL63" s="240"/>
      <c r="AM63" s="240"/>
      <c r="AN63" s="108">
        <f t="shared" si="11"/>
        <v>0</v>
      </c>
      <c r="AO63" s="240"/>
      <c r="AP63" s="240"/>
      <c r="AQ63" s="108">
        <f t="shared" si="12"/>
        <v>0</v>
      </c>
      <c r="AR63" s="240"/>
      <c r="AS63" s="240"/>
      <c r="AT63" s="108">
        <f t="shared" si="13"/>
        <v>0</v>
      </c>
      <c r="AU63" s="240"/>
      <c r="AV63" s="240"/>
      <c r="AW63" s="108">
        <f t="shared" si="14"/>
        <v>0</v>
      </c>
      <c r="AX63" s="240"/>
      <c r="AY63" s="240"/>
      <c r="AZ63" s="108">
        <f t="shared" si="15"/>
        <v>0</v>
      </c>
      <c r="BA63" s="240"/>
      <c r="BB63" s="240"/>
      <c r="BC63" s="108">
        <f t="shared" si="16"/>
        <v>0</v>
      </c>
      <c r="BD63" s="240"/>
      <c r="BE63" s="240"/>
      <c r="BF63" s="108">
        <f t="shared" si="17"/>
        <v>0</v>
      </c>
      <c r="BG63" s="240"/>
      <c r="BH63" s="240"/>
      <c r="BI63" s="108">
        <f t="shared" si="18"/>
        <v>0</v>
      </c>
      <c r="BJ63" s="240"/>
      <c r="BK63" s="240"/>
      <c r="BL63" s="108">
        <f t="shared" si="19"/>
        <v>0</v>
      </c>
      <c r="BM63" s="240"/>
      <c r="BN63" s="240"/>
      <c r="BO63" s="108">
        <f t="shared" si="20"/>
        <v>0</v>
      </c>
      <c r="BP63" s="240"/>
      <c r="BQ63" s="240"/>
      <c r="BR63" s="108">
        <f t="shared" si="21"/>
        <v>0</v>
      </c>
      <c r="BS63" s="240"/>
      <c r="BT63" s="240"/>
      <c r="BU63" s="108">
        <f t="shared" si="22"/>
        <v>0</v>
      </c>
      <c r="BV63" s="240"/>
      <c r="BW63" s="240"/>
      <c r="BX63" s="108">
        <f t="shared" si="23"/>
        <v>0</v>
      </c>
      <c r="BY63" s="240"/>
      <c r="BZ63" s="240"/>
      <c r="CA63" s="108">
        <f t="shared" si="24"/>
        <v>0</v>
      </c>
      <c r="CB63" s="240"/>
      <c r="CC63" s="240"/>
      <c r="CD63" s="108">
        <f t="shared" si="25"/>
        <v>0</v>
      </c>
      <c r="CE63" s="240"/>
      <c r="CF63" s="240"/>
      <c r="CG63" s="108">
        <f t="shared" si="26"/>
        <v>0</v>
      </c>
      <c r="CH63" s="240"/>
      <c r="CI63" s="240"/>
      <c r="CJ63" s="108">
        <f t="shared" si="27"/>
        <v>0</v>
      </c>
      <c r="CK63" s="240"/>
      <c r="CL63" s="240"/>
      <c r="CM63" s="108">
        <f t="shared" si="28"/>
        <v>0</v>
      </c>
      <c r="CN63" s="240"/>
      <c r="CO63" s="240"/>
      <c r="CP63" s="108">
        <f t="shared" si="29"/>
        <v>0</v>
      </c>
      <c r="CQ63" s="240"/>
      <c r="CR63" s="240"/>
      <c r="CS63" s="108">
        <f t="shared" si="30"/>
        <v>0</v>
      </c>
      <c r="CT63" s="240"/>
      <c r="CU63" s="240"/>
      <c r="CV63" s="108">
        <f t="shared" si="31"/>
        <v>0</v>
      </c>
      <c r="CW63" s="240"/>
      <c r="CX63" s="240"/>
      <c r="CY63" s="108">
        <f t="shared" si="32"/>
        <v>0</v>
      </c>
      <c r="CZ63" s="240"/>
      <c r="DA63" s="240"/>
      <c r="DB63" s="108">
        <f t="shared" si="33"/>
        <v>0</v>
      </c>
      <c r="DC63" s="240"/>
      <c r="DD63" s="240"/>
      <c r="DE63" s="108">
        <f t="shared" si="34"/>
        <v>0</v>
      </c>
      <c r="DF63" s="240"/>
      <c r="DG63" s="240"/>
      <c r="DH63" s="108">
        <f t="shared" si="35"/>
        <v>0</v>
      </c>
      <c r="DI63" s="240"/>
      <c r="DJ63" s="240"/>
      <c r="DK63" s="108">
        <f t="shared" si="36"/>
        <v>0</v>
      </c>
      <c r="DL63" s="240"/>
      <c r="DM63" s="240"/>
      <c r="DN63" s="108">
        <f t="shared" si="37"/>
        <v>0</v>
      </c>
      <c r="DO63" s="240"/>
      <c r="DP63" s="240"/>
      <c r="DQ63" s="108">
        <f t="shared" si="38"/>
        <v>0</v>
      </c>
      <c r="DR63" s="240"/>
      <c r="DS63" s="240"/>
      <c r="DT63" s="108">
        <f t="shared" si="39"/>
        <v>0</v>
      </c>
      <c r="DU63" s="240"/>
      <c r="DV63" s="240"/>
      <c r="DW63" s="108">
        <f t="shared" si="40"/>
        <v>0</v>
      </c>
      <c r="DX63" s="240"/>
      <c r="DY63" s="240"/>
      <c r="DZ63" s="108">
        <f t="shared" si="41"/>
        <v>0</v>
      </c>
      <c r="EA63" s="240"/>
      <c r="EB63" s="240"/>
      <c r="EC63" s="108">
        <f t="shared" si="42"/>
        <v>0</v>
      </c>
      <c r="ED63" s="240"/>
      <c r="EE63" s="240"/>
      <c r="EF63" s="108">
        <f t="shared" si="43"/>
        <v>0</v>
      </c>
      <c r="EG63" s="240"/>
      <c r="EH63" s="240"/>
      <c r="EI63" s="108">
        <f t="shared" si="44"/>
        <v>0</v>
      </c>
      <c r="EJ63" s="240"/>
      <c r="EK63" s="240"/>
      <c r="EL63" s="108">
        <f t="shared" si="45"/>
        <v>0</v>
      </c>
      <c r="EM63" s="240"/>
      <c r="EN63" s="240"/>
      <c r="EO63" s="108">
        <f t="shared" si="46"/>
        <v>0</v>
      </c>
      <c r="EP63" s="240"/>
      <c r="EQ63" s="240"/>
      <c r="ER63" s="108">
        <f t="shared" si="47"/>
        <v>0</v>
      </c>
      <c r="ES63" s="240"/>
      <c r="ET63" s="240"/>
      <c r="EU63" s="108">
        <f t="shared" si="48"/>
        <v>0</v>
      </c>
      <c r="EV63" s="240"/>
      <c r="EW63" s="240"/>
      <c r="EX63" s="108">
        <f t="shared" si="49"/>
        <v>0</v>
      </c>
      <c r="EY63" s="240"/>
      <c r="EZ63" s="240"/>
      <c r="FA63" s="108">
        <f t="shared" si="50"/>
        <v>0</v>
      </c>
      <c r="FB63" s="240"/>
      <c r="FC63" s="240"/>
      <c r="FD63" s="108">
        <f t="shared" si="51"/>
        <v>0</v>
      </c>
      <c r="FE63" s="240"/>
      <c r="FF63" s="240"/>
      <c r="FG63" s="108">
        <f t="shared" si="52"/>
        <v>0</v>
      </c>
      <c r="FH63" s="240"/>
      <c r="FI63" s="240"/>
      <c r="FJ63" s="108">
        <f t="shared" si="53"/>
        <v>0</v>
      </c>
      <c r="FK63" s="240"/>
      <c r="FL63" s="240"/>
      <c r="FM63" s="108">
        <f t="shared" si="54"/>
        <v>0</v>
      </c>
      <c r="FN63" s="240"/>
      <c r="FO63" s="240"/>
      <c r="FP63" s="108">
        <f t="shared" si="55"/>
        <v>0</v>
      </c>
      <c r="FQ63" s="240"/>
      <c r="FR63" s="240"/>
      <c r="FS63" s="108">
        <f t="shared" si="56"/>
        <v>0</v>
      </c>
      <c r="FT63" s="240"/>
      <c r="FU63" s="240"/>
      <c r="FV63" s="108">
        <f t="shared" si="57"/>
        <v>0</v>
      </c>
      <c r="FW63" s="240"/>
      <c r="FX63" s="240"/>
      <c r="FY63" s="108">
        <f t="shared" si="58"/>
        <v>0</v>
      </c>
      <c r="FZ63" s="240"/>
      <c r="GA63" s="240"/>
      <c r="GB63" s="108">
        <f t="shared" si="59"/>
        <v>0</v>
      </c>
      <c r="GC63" s="240"/>
      <c r="GD63" s="240"/>
      <c r="GE63" s="108">
        <f t="shared" si="60"/>
        <v>0</v>
      </c>
      <c r="GF63" s="240"/>
      <c r="GG63" s="240"/>
      <c r="GH63" s="108">
        <f t="shared" si="61"/>
        <v>0</v>
      </c>
      <c r="GI63" s="240"/>
      <c r="GJ63" s="240"/>
      <c r="GK63" s="108">
        <f t="shared" si="62"/>
        <v>0</v>
      </c>
      <c r="GL63" s="240"/>
      <c r="GM63" s="240"/>
      <c r="GN63" s="108">
        <f t="shared" si="63"/>
        <v>0</v>
      </c>
      <c r="GO63" s="240"/>
      <c r="GP63" s="240"/>
      <c r="GQ63" s="108">
        <f t="shared" si="64"/>
        <v>0</v>
      </c>
      <c r="GR63" s="240"/>
      <c r="GS63" s="240"/>
      <c r="GT63" s="108">
        <f t="shared" si="65"/>
        <v>0</v>
      </c>
      <c r="GU63" s="240"/>
      <c r="GV63" s="240"/>
      <c r="GW63" s="108">
        <f t="shared" si="66"/>
        <v>0</v>
      </c>
      <c r="GX63" s="240"/>
      <c r="GY63" s="240"/>
      <c r="GZ63" s="108">
        <f t="shared" si="67"/>
        <v>0</v>
      </c>
      <c r="HA63" s="240"/>
      <c r="HB63" s="240"/>
      <c r="HC63" s="108">
        <f t="shared" si="68"/>
        <v>0</v>
      </c>
      <c r="HD63" s="240"/>
      <c r="HE63" s="240"/>
      <c r="HF63" s="108">
        <f t="shared" si="69"/>
        <v>0</v>
      </c>
      <c r="HG63" s="240"/>
      <c r="HH63" s="240"/>
      <c r="HI63" s="108">
        <f t="shared" si="70"/>
        <v>0</v>
      </c>
      <c r="HJ63" s="240"/>
      <c r="HK63" s="240"/>
      <c r="HL63" s="108">
        <f t="shared" si="71"/>
        <v>0</v>
      </c>
      <c r="HM63" s="240"/>
      <c r="HN63" s="240"/>
      <c r="HO63" s="108">
        <f t="shared" si="72"/>
        <v>0</v>
      </c>
      <c r="HP63" s="240"/>
      <c r="HQ63" s="240"/>
      <c r="HR63" s="108">
        <f t="shared" si="73"/>
        <v>0</v>
      </c>
      <c r="HS63" s="240"/>
      <c r="HT63" s="240"/>
      <c r="HU63" s="108">
        <f t="shared" si="74"/>
        <v>0</v>
      </c>
      <c r="HV63" s="240"/>
      <c r="HW63" s="240"/>
      <c r="HX63" s="108">
        <f t="shared" si="75"/>
        <v>0</v>
      </c>
      <c r="HY63" s="240"/>
      <c r="HZ63" s="240"/>
      <c r="IA63" s="108">
        <f t="shared" si="76"/>
        <v>0</v>
      </c>
      <c r="IB63" s="240"/>
      <c r="IC63" s="240"/>
      <c r="ID63" s="108">
        <f t="shared" si="77"/>
        <v>0</v>
      </c>
      <c r="IE63" s="240"/>
      <c r="IF63" s="240"/>
      <c r="IG63" s="108">
        <f t="shared" si="78"/>
        <v>0</v>
      </c>
      <c r="IH63" s="240"/>
      <c r="II63" s="240"/>
      <c r="IJ63" s="108">
        <f t="shared" si="79"/>
        <v>0</v>
      </c>
      <c r="IK63" s="240"/>
      <c r="IL63" s="240"/>
      <c r="IM63" s="108">
        <f t="shared" si="80"/>
        <v>0</v>
      </c>
      <c r="IN63" s="240"/>
      <c r="IO63" s="240"/>
      <c r="IP63" s="108">
        <f t="shared" si="81"/>
        <v>0</v>
      </c>
      <c r="IQ63" s="240"/>
      <c r="IR63" s="240"/>
      <c r="IS63" s="108">
        <f t="shared" si="82"/>
        <v>0</v>
      </c>
      <c r="IT63" s="240"/>
      <c r="IU63" s="240"/>
      <c r="IV63" s="108">
        <f t="shared" si="83"/>
        <v>0</v>
      </c>
      <c r="IW63" s="240"/>
      <c r="IX63" s="240"/>
      <c r="IY63" s="108">
        <f t="shared" si="84"/>
        <v>0</v>
      </c>
      <c r="IZ63" s="240"/>
      <c r="JA63" s="240"/>
      <c r="JB63" s="108">
        <f t="shared" si="85"/>
        <v>0</v>
      </c>
      <c r="JC63" s="240"/>
      <c r="JD63" s="240"/>
      <c r="JE63" s="108">
        <f t="shared" si="86"/>
        <v>0</v>
      </c>
      <c r="JF63" s="240"/>
      <c r="JG63" s="240"/>
      <c r="JH63" s="108">
        <f t="shared" si="87"/>
        <v>0</v>
      </c>
      <c r="JI63" s="240"/>
      <c r="JJ63" s="240"/>
      <c r="JK63" s="108">
        <f t="shared" si="88"/>
        <v>0</v>
      </c>
      <c r="JL63" s="240"/>
      <c r="JM63" s="240"/>
      <c r="JN63" s="108">
        <f t="shared" si="89"/>
        <v>0</v>
      </c>
      <c r="JO63" s="240"/>
      <c r="JP63" s="240"/>
      <c r="JQ63" s="108">
        <f t="shared" si="90"/>
        <v>0</v>
      </c>
      <c r="JR63" s="240"/>
      <c r="JS63" s="240"/>
      <c r="JT63" s="108">
        <f t="shared" si="91"/>
        <v>0</v>
      </c>
      <c r="JU63" s="240"/>
      <c r="JV63" s="240"/>
      <c r="JW63" s="108">
        <f t="shared" si="92"/>
        <v>0</v>
      </c>
      <c r="JX63" s="240"/>
      <c r="JY63" s="240"/>
      <c r="JZ63" s="108">
        <f t="shared" si="93"/>
        <v>0</v>
      </c>
      <c r="KA63" s="240"/>
      <c r="KB63" s="240"/>
      <c r="KC63" s="108">
        <f t="shared" si="94"/>
        <v>0</v>
      </c>
      <c r="KD63" s="240"/>
      <c r="KE63" s="240"/>
      <c r="KF63" s="108">
        <f t="shared" si="95"/>
        <v>0</v>
      </c>
      <c r="KG63" s="240"/>
      <c r="KH63" s="240"/>
      <c r="KI63" s="108">
        <f t="shared" si="96"/>
        <v>0</v>
      </c>
      <c r="KJ63" s="240"/>
      <c r="KK63" s="240"/>
      <c r="KL63" s="108">
        <f t="shared" si="97"/>
        <v>0</v>
      </c>
      <c r="KM63" s="240"/>
      <c r="KN63" s="240"/>
      <c r="KO63" s="108">
        <f t="shared" si="98"/>
        <v>0</v>
      </c>
      <c r="KP63" s="240"/>
      <c r="KQ63" s="240"/>
      <c r="KR63" s="108">
        <f t="shared" si="99"/>
        <v>0</v>
      </c>
      <c r="KS63" s="153">
        <f t="shared" si="100"/>
        <v>0</v>
      </c>
    </row>
    <row r="64" spans="1:305" ht="20.100000000000001" customHeight="1" thickBot="1" x14ac:dyDescent="0.25">
      <c r="A64" s="246"/>
      <c r="B64" s="111" t="s">
        <v>150</v>
      </c>
      <c r="C64" s="100">
        <v>8</v>
      </c>
      <c r="D64" s="101" t="s">
        <v>222</v>
      </c>
      <c r="E64" s="240"/>
      <c r="F64" s="240"/>
      <c r="G64" s="108">
        <f t="shared" si="0"/>
        <v>0</v>
      </c>
      <c r="H64" s="240"/>
      <c r="I64" s="240"/>
      <c r="J64" s="108">
        <f t="shared" si="1"/>
        <v>0</v>
      </c>
      <c r="K64" s="240"/>
      <c r="L64" s="240"/>
      <c r="M64" s="108">
        <f t="shared" si="2"/>
        <v>0</v>
      </c>
      <c r="N64" s="240"/>
      <c r="O64" s="240"/>
      <c r="P64" s="108">
        <f t="shared" si="3"/>
        <v>0</v>
      </c>
      <c r="Q64" s="240"/>
      <c r="R64" s="240"/>
      <c r="S64" s="108">
        <f t="shared" si="4"/>
        <v>0</v>
      </c>
      <c r="T64" s="240"/>
      <c r="U64" s="240"/>
      <c r="V64" s="108">
        <f t="shared" si="5"/>
        <v>0</v>
      </c>
      <c r="W64" s="240"/>
      <c r="X64" s="240"/>
      <c r="Y64" s="108">
        <f t="shared" si="6"/>
        <v>0</v>
      </c>
      <c r="Z64" s="240"/>
      <c r="AA64" s="240"/>
      <c r="AB64" s="108">
        <f t="shared" si="7"/>
        <v>0</v>
      </c>
      <c r="AC64" s="240"/>
      <c r="AD64" s="240"/>
      <c r="AE64" s="108">
        <f t="shared" si="8"/>
        <v>0</v>
      </c>
      <c r="AF64" s="240"/>
      <c r="AG64" s="240"/>
      <c r="AH64" s="108">
        <f t="shared" si="9"/>
        <v>0</v>
      </c>
      <c r="AI64" s="240"/>
      <c r="AJ64" s="240"/>
      <c r="AK64" s="108">
        <f t="shared" si="10"/>
        <v>0</v>
      </c>
      <c r="AL64" s="240"/>
      <c r="AM64" s="240"/>
      <c r="AN64" s="108">
        <f t="shared" si="11"/>
        <v>0</v>
      </c>
      <c r="AO64" s="240"/>
      <c r="AP64" s="240"/>
      <c r="AQ64" s="108">
        <f t="shared" si="12"/>
        <v>0</v>
      </c>
      <c r="AR64" s="240"/>
      <c r="AS64" s="240"/>
      <c r="AT64" s="108">
        <f t="shared" si="13"/>
        <v>0</v>
      </c>
      <c r="AU64" s="240"/>
      <c r="AV64" s="240"/>
      <c r="AW64" s="108">
        <f t="shared" si="14"/>
        <v>0</v>
      </c>
      <c r="AX64" s="240"/>
      <c r="AY64" s="240"/>
      <c r="AZ64" s="108">
        <f t="shared" si="15"/>
        <v>0</v>
      </c>
      <c r="BA64" s="240"/>
      <c r="BB64" s="240"/>
      <c r="BC64" s="108">
        <f t="shared" si="16"/>
        <v>0</v>
      </c>
      <c r="BD64" s="240"/>
      <c r="BE64" s="240"/>
      <c r="BF64" s="108">
        <f t="shared" si="17"/>
        <v>0</v>
      </c>
      <c r="BG64" s="240"/>
      <c r="BH64" s="240"/>
      <c r="BI64" s="108">
        <f t="shared" si="18"/>
        <v>0</v>
      </c>
      <c r="BJ64" s="240"/>
      <c r="BK64" s="240"/>
      <c r="BL64" s="108">
        <f t="shared" si="19"/>
        <v>0</v>
      </c>
      <c r="BM64" s="240"/>
      <c r="BN64" s="240"/>
      <c r="BO64" s="108">
        <f t="shared" si="20"/>
        <v>0</v>
      </c>
      <c r="BP64" s="240"/>
      <c r="BQ64" s="240"/>
      <c r="BR64" s="108">
        <f t="shared" si="21"/>
        <v>0</v>
      </c>
      <c r="BS64" s="240"/>
      <c r="BT64" s="240"/>
      <c r="BU64" s="108">
        <f t="shared" si="22"/>
        <v>0</v>
      </c>
      <c r="BV64" s="240"/>
      <c r="BW64" s="240"/>
      <c r="BX64" s="108">
        <f t="shared" si="23"/>
        <v>0</v>
      </c>
      <c r="BY64" s="240"/>
      <c r="BZ64" s="240"/>
      <c r="CA64" s="108">
        <f t="shared" si="24"/>
        <v>0</v>
      </c>
      <c r="CB64" s="240"/>
      <c r="CC64" s="240"/>
      <c r="CD64" s="108">
        <f t="shared" si="25"/>
        <v>0</v>
      </c>
      <c r="CE64" s="240"/>
      <c r="CF64" s="240"/>
      <c r="CG64" s="108">
        <f t="shared" si="26"/>
        <v>0</v>
      </c>
      <c r="CH64" s="240"/>
      <c r="CI64" s="240"/>
      <c r="CJ64" s="108">
        <f t="shared" si="27"/>
        <v>0</v>
      </c>
      <c r="CK64" s="240"/>
      <c r="CL64" s="240"/>
      <c r="CM64" s="108">
        <f t="shared" si="28"/>
        <v>0</v>
      </c>
      <c r="CN64" s="240"/>
      <c r="CO64" s="240"/>
      <c r="CP64" s="108">
        <f t="shared" si="29"/>
        <v>0</v>
      </c>
      <c r="CQ64" s="240"/>
      <c r="CR64" s="240"/>
      <c r="CS64" s="108">
        <f t="shared" si="30"/>
        <v>0</v>
      </c>
      <c r="CT64" s="240"/>
      <c r="CU64" s="240"/>
      <c r="CV64" s="108">
        <f t="shared" si="31"/>
        <v>0</v>
      </c>
      <c r="CW64" s="240"/>
      <c r="CX64" s="240"/>
      <c r="CY64" s="108">
        <f t="shared" si="32"/>
        <v>0</v>
      </c>
      <c r="CZ64" s="240"/>
      <c r="DA64" s="240"/>
      <c r="DB64" s="108">
        <f t="shared" si="33"/>
        <v>0</v>
      </c>
      <c r="DC64" s="240"/>
      <c r="DD64" s="240"/>
      <c r="DE64" s="108">
        <f t="shared" si="34"/>
        <v>0</v>
      </c>
      <c r="DF64" s="240"/>
      <c r="DG64" s="240"/>
      <c r="DH64" s="108">
        <f t="shared" si="35"/>
        <v>0</v>
      </c>
      <c r="DI64" s="240"/>
      <c r="DJ64" s="240"/>
      <c r="DK64" s="108">
        <f t="shared" si="36"/>
        <v>0</v>
      </c>
      <c r="DL64" s="240"/>
      <c r="DM64" s="240"/>
      <c r="DN64" s="108">
        <f t="shared" si="37"/>
        <v>0</v>
      </c>
      <c r="DO64" s="240"/>
      <c r="DP64" s="240"/>
      <c r="DQ64" s="108">
        <f t="shared" si="38"/>
        <v>0</v>
      </c>
      <c r="DR64" s="240"/>
      <c r="DS64" s="240"/>
      <c r="DT64" s="108">
        <f t="shared" si="39"/>
        <v>0</v>
      </c>
      <c r="DU64" s="240"/>
      <c r="DV64" s="240"/>
      <c r="DW64" s="108">
        <f t="shared" si="40"/>
        <v>0</v>
      </c>
      <c r="DX64" s="240"/>
      <c r="DY64" s="240"/>
      <c r="DZ64" s="108">
        <f t="shared" si="41"/>
        <v>0</v>
      </c>
      <c r="EA64" s="240"/>
      <c r="EB64" s="240"/>
      <c r="EC64" s="108">
        <f t="shared" si="42"/>
        <v>0</v>
      </c>
      <c r="ED64" s="240"/>
      <c r="EE64" s="240"/>
      <c r="EF64" s="108">
        <f t="shared" si="43"/>
        <v>0</v>
      </c>
      <c r="EG64" s="240"/>
      <c r="EH64" s="240"/>
      <c r="EI64" s="108">
        <f t="shared" si="44"/>
        <v>0</v>
      </c>
      <c r="EJ64" s="240"/>
      <c r="EK64" s="240"/>
      <c r="EL64" s="108">
        <f t="shared" si="45"/>
        <v>0</v>
      </c>
      <c r="EM64" s="240"/>
      <c r="EN64" s="240"/>
      <c r="EO64" s="108">
        <f t="shared" si="46"/>
        <v>0</v>
      </c>
      <c r="EP64" s="240"/>
      <c r="EQ64" s="240"/>
      <c r="ER64" s="108">
        <f t="shared" si="47"/>
        <v>0</v>
      </c>
      <c r="ES64" s="240"/>
      <c r="ET64" s="240"/>
      <c r="EU64" s="108">
        <f t="shared" si="48"/>
        <v>0</v>
      </c>
      <c r="EV64" s="240"/>
      <c r="EW64" s="240"/>
      <c r="EX64" s="108">
        <f t="shared" si="49"/>
        <v>0</v>
      </c>
      <c r="EY64" s="240"/>
      <c r="EZ64" s="240"/>
      <c r="FA64" s="108">
        <f t="shared" si="50"/>
        <v>0</v>
      </c>
      <c r="FB64" s="240"/>
      <c r="FC64" s="240"/>
      <c r="FD64" s="108">
        <f t="shared" si="51"/>
        <v>0</v>
      </c>
      <c r="FE64" s="240"/>
      <c r="FF64" s="240"/>
      <c r="FG64" s="108">
        <f t="shared" si="52"/>
        <v>0</v>
      </c>
      <c r="FH64" s="240"/>
      <c r="FI64" s="240"/>
      <c r="FJ64" s="108">
        <f t="shared" si="53"/>
        <v>0</v>
      </c>
      <c r="FK64" s="240"/>
      <c r="FL64" s="240"/>
      <c r="FM64" s="108">
        <f t="shared" si="54"/>
        <v>0</v>
      </c>
      <c r="FN64" s="240"/>
      <c r="FO64" s="240"/>
      <c r="FP64" s="108">
        <f t="shared" si="55"/>
        <v>0</v>
      </c>
      <c r="FQ64" s="240"/>
      <c r="FR64" s="240"/>
      <c r="FS64" s="108">
        <f t="shared" si="56"/>
        <v>0</v>
      </c>
      <c r="FT64" s="240"/>
      <c r="FU64" s="240"/>
      <c r="FV64" s="108">
        <f t="shared" si="57"/>
        <v>0</v>
      </c>
      <c r="FW64" s="240"/>
      <c r="FX64" s="240"/>
      <c r="FY64" s="108">
        <f t="shared" si="58"/>
        <v>0</v>
      </c>
      <c r="FZ64" s="240"/>
      <c r="GA64" s="240"/>
      <c r="GB64" s="108">
        <f t="shared" si="59"/>
        <v>0</v>
      </c>
      <c r="GC64" s="240"/>
      <c r="GD64" s="240"/>
      <c r="GE64" s="108">
        <f t="shared" si="60"/>
        <v>0</v>
      </c>
      <c r="GF64" s="240"/>
      <c r="GG64" s="240"/>
      <c r="GH64" s="108">
        <f t="shared" si="61"/>
        <v>0</v>
      </c>
      <c r="GI64" s="240"/>
      <c r="GJ64" s="240"/>
      <c r="GK64" s="108">
        <f t="shared" si="62"/>
        <v>0</v>
      </c>
      <c r="GL64" s="240"/>
      <c r="GM64" s="240"/>
      <c r="GN64" s="108">
        <f t="shared" si="63"/>
        <v>0</v>
      </c>
      <c r="GO64" s="240"/>
      <c r="GP64" s="240"/>
      <c r="GQ64" s="108">
        <f t="shared" si="64"/>
        <v>0</v>
      </c>
      <c r="GR64" s="240"/>
      <c r="GS64" s="240"/>
      <c r="GT64" s="108">
        <f t="shared" si="65"/>
        <v>0</v>
      </c>
      <c r="GU64" s="240"/>
      <c r="GV64" s="240"/>
      <c r="GW64" s="108">
        <f t="shared" si="66"/>
        <v>0</v>
      </c>
      <c r="GX64" s="240"/>
      <c r="GY64" s="240"/>
      <c r="GZ64" s="108">
        <f t="shared" si="67"/>
        <v>0</v>
      </c>
      <c r="HA64" s="240"/>
      <c r="HB64" s="240"/>
      <c r="HC64" s="108">
        <f t="shared" si="68"/>
        <v>0</v>
      </c>
      <c r="HD64" s="240"/>
      <c r="HE64" s="240"/>
      <c r="HF64" s="108">
        <f t="shared" si="69"/>
        <v>0</v>
      </c>
      <c r="HG64" s="240"/>
      <c r="HH64" s="240"/>
      <c r="HI64" s="108">
        <f t="shared" si="70"/>
        <v>0</v>
      </c>
      <c r="HJ64" s="240"/>
      <c r="HK64" s="240"/>
      <c r="HL64" s="108">
        <f t="shared" si="71"/>
        <v>0</v>
      </c>
      <c r="HM64" s="240"/>
      <c r="HN64" s="240"/>
      <c r="HO64" s="108">
        <f t="shared" si="72"/>
        <v>0</v>
      </c>
      <c r="HP64" s="240"/>
      <c r="HQ64" s="240"/>
      <c r="HR64" s="108">
        <f t="shared" si="73"/>
        <v>0</v>
      </c>
      <c r="HS64" s="240"/>
      <c r="HT64" s="240"/>
      <c r="HU64" s="108">
        <f t="shared" si="74"/>
        <v>0</v>
      </c>
      <c r="HV64" s="240"/>
      <c r="HW64" s="240"/>
      <c r="HX64" s="108">
        <f t="shared" si="75"/>
        <v>0</v>
      </c>
      <c r="HY64" s="240"/>
      <c r="HZ64" s="240"/>
      <c r="IA64" s="108">
        <f t="shared" si="76"/>
        <v>0</v>
      </c>
      <c r="IB64" s="240"/>
      <c r="IC64" s="240"/>
      <c r="ID64" s="108">
        <f t="shared" si="77"/>
        <v>0</v>
      </c>
      <c r="IE64" s="240"/>
      <c r="IF64" s="240"/>
      <c r="IG64" s="108">
        <f t="shared" si="78"/>
        <v>0</v>
      </c>
      <c r="IH64" s="240"/>
      <c r="II64" s="240"/>
      <c r="IJ64" s="108">
        <f t="shared" si="79"/>
        <v>0</v>
      </c>
      <c r="IK64" s="240"/>
      <c r="IL64" s="240"/>
      <c r="IM64" s="108">
        <f t="shared" si="80"/>
        <v>0</v>
      </c>
      <c r="IN64" s="240"/>
      <c r="IO64" s="240"/>
      <c r="IP64" s="108">
        <f t="shared" si="81"/>
        <v>0</v>
      </c>
      <c r="IQ64" s="240"/>
      <c r="IR64" s="240"/>
      <c r="IS64" s="108">
        <f t="shared" si="82"/>
        <v>0</v>
      </c>
      <c r="IT64" s="240"/>
      <c r="IU64" s="240"/>
      <c r="IV64" s="108">
        <f t="shared" si="83"/>
        <v>0</v>
      </c>
      <c r="IW64" s="240"/>
      <c r="IX64" s="240"/>
      <c r="IY64" s="108">
        <f t="shared" si="84"/>
        <v>0</v>
      </c>
      <c r="IZ64" s="240"/>
      <c r="JA64" s="240"/>
      <c r="JB64" s="108">
        <f t="shared" si="85"/>
        <v>0</v>
      </c>
      <c r="JC64" s="240"/>
      <c r="JD64" s="240"/>
      <c r="JE64" s="108">
        <f t="shared" si="86"/>
        <v>0</v>
      </c>
      <c r="JF64" s="240"/>
      <c r="JG64" s="240"/>
      <c r="JH64" s="108">
        <f t="shared" si="87"/>
        <v>0</v>
      </c>
      <c r="JI64" s="240"/>
      <c r="JJ64" s="240"/>
      <c r="JK64" s="108">
        <f t="shared" si="88"/>
        <v>0</v>
      </c>
      <c r="JL64" s="240"/>
      <c r="JM64" s="240"/>
      <c r="JN64" s="108">
        <f t="shared" si="89"/>
        <v>0</v>
      </c>
      <c r="JO64" s="240"/>
      <c r="JP64" s="240"/>
      <c r="JQ64" s="108">
        <f t="shared" si="90"/>
        <v>0</v>
      </c>
      <c r="JR64" s="240"/>
      <c r="JS64" s="240"/>
      <c r="JT64" s="108">
        <f t="shared" si="91"/>
        <v>0</v>
      </c>
      <c r="JU64" s="240"/>
      <c r="JV64" s="240"/>
      <c r="JW64" s="108">
        <f t="shared" si="92"/>
        <v>0</v>
      </c>
      <c r="JX64" s="240"/>
      <c r="JY64" s="240"/>
      <c r="JZ64" s="108">
        <f t="shared" si="93"/>
        <v>0</v>
      </c>
      <c r="KA64" s="240"/>
      <c r="KB64" s="240"/>
      <c r="KC64" s="108">
        <f t="shared" si="94"/>
        <v>0</v>
      </c>
      <c r="KD64" s="240"/>
      <c r="KE64" s="240"/>
      <c r="KF64" s="108">
        <f t="shared" si="95"/>
        <v>0</v>
      </c>
      <c r="KG64" s="240"/>
      <c r="KH64" s="240"/>
      <c r="KI64" s="108">
        <f t="shared" si="96"/>
        <v>0</v>
      </c>
      <c r="KJ64" s="240"/>
      <c r="KK64" s="240"/>
      <c r="KL64" s="108">
        <f t="shared" si="97"/>
        <v>0</v>
      </c>
      <c r="KM64" s="240"/>
      <c r="KN64" s="240"/>
      <c r="KO64" s="108">
        <f t="shared" si="98"/>
        <v>0</v>
      </c>
      <c r="KP64" s="240"/>
      <c r="KQ64" s="240"/>
      <c r="KR64" s="108">
        <f t="shared" si="99"/>
        <v>0</v>
      </c>
      <c r="KS64" s="153">
        <f t="shared" si="100"/>
        <v>0</v>
      </c>
    </row>
    <row r="65" spans="1:304" ht="36.75" customHeight="1" x14ac:dyDescent="0.2">
      <c r="A65" s="20"/>
      <c r="B65" s="182" t="s">
        <v>266</v>
      </c>
      <c r="C65" s="183">
        <f>E65+H65+K65+N65+Q65+T65+W65+Z65+AC65+AF65+AI65+AL65+AO65+AR65+AU65+AX65+BA65+BD65+BG65+BJ65+BM65+BP65+BS65+BV65+BY65+CB65+CE65+CH65+CK65+CN65+CQ65+CT65+CW65+CZ65+DC65+DF65+DI65+DL65+DO65+DR65+DU65+DX65+EA65+ED65+EG65+EJ65+EM65+EP65+ES65+EV65+EY65+FB65+FE65+FH65+FK65+FN65+FQ65+FT65+FW65+FZ65+GC65+GF65+GI65+GL65+GO65+GR65+GU65+GX65+HA65+HD65+HG65+HJ65+HM65+HP65+HS65+HV65+HY65+IB65+IE65+IH65+IK65+IN65+IQ65+IT65+IW65+IZ65+JC65+JF65+JI65+JL65+JO65+JR65+JU65+JX65+KA65+KD65+KG65+KJ65+KM65+KP65</f>
        <v>0</v>
      </c>
      <c r="D65" s="102" t="s">
        <v>263</v>
      </c>
      <c r="E65" s="237">
        <f>SUM(E2:F64)</f>
        <v>0</v>
      </c>
      <c r="F65" s="237"/>
      <c r="G65" s="108"/>
      <c r="H65" s="237">
        <f>SUM(H2:I64)</f>
        <v>0</v>
      </c>
      <c r="I65" s="237"/>
      <c r="J65" s="108"/>
      <c r="K65" s="237">
        <f>SUM(K2:L64)</f>
        <v>0</v>
      </c>
      <c r="L65" s="237"/>
      <c r="M65" s="108"/>
      <c r="N65" s="237">
        <f>SUM(N2:O64)</f>
        <v>0</v>
      </c>
      <c r="O65" s="237"/>
      <c r="P65" s="108"/>
      <c r="Q65" s="237">
        <f>SUM(Q2:R64)</f>
        <v>0</v>
      </c>
      <c r="R65" s="237"/>
      <c r="S65" s="108"/>
      <c r="T65" s="237">
        <f>SUM(T2:U64)</f>
        <v>0</v>
      </c>
      <c r="U65" s="237"/>
      <c r="V65" s="108"/>
      <c r="W65" s="237">
        <f>SUM(W2:X64)</f>
        <v>0</v>
      </c>
      <c r="X65" s="237"/>
      <c r="Y65" s="108"/>
      <c r="Z65" s="237">
        <f>SUM(Z2:AA64)</f>
        <v>0</v>
      </c>
      <c r="AA65" s="237"/>
      <c r="AB65" s="108"/>
      <c r="AC65" s="237">
        <f>SUM(AC2:AD64)</f>
        <v>0</v>
      </c>
      <c r="AD65" s="237"/>
      <c r="AE65" s="105"/>
      <c r="AF65" s="237">
        <f>SUM(AF2:AG64)</f>
        <v>0</v>
      </c>
      <c r="AG65" s="237"/>
      <c r="AH65" s="105"/>
      <c r="AI65" s="237">
        <f>SUM(AI2:AJ64)</f>
        <v>0</v>
      </c>
      <c r="AJ65" s="237"/>
      <c r="AK65" s="108"/>
      <c r="AL65" s="237">
        <f>SUM(AL2:AM64)</f>
        <v>0</v>
      </c>
      <c r="AM65" s="237"/>
      <c r="AN65" s="108"/>
      <c r="AO65" s="237">
        <f>SUM(AO2:AP64)</f>
        <v>0</v>
      </c>
      <c r="AP65" s="237"/>
      <c r="AQ65" s="108"/>
      <c r="AR65" s="237">
        <f>SUM(AR2:AS64)</f>
        <v>0</v>
      </c>
      <c r="AS65" s="237"/>
      <c r="AT65" s="108"/>
      <c r="AU65" s="237">
        <f>SUM(AU2:AV64)</f>
        <v>0</v>
      </c>
      <c r="AV65" s="237"/>
      <c r="AW65" s="108"/>
      <c r="AX65" s="237">
        <f>SUM(AX2:AY64)</f>
        <v>0</v>
      </c>
      <c r="AY65" s="237"/>
      <c r="AZ65" s="108"/>
      <c r="BA65" s="237">
        <f>SUM(BA2:BB64)</f>
        <v>0</v>
      </c>
      <c r="BB65" s="237"/>
      <c r="BC65" s="108"/>
      <c r="BD65" s="237">
        <f>SUM(BD2:BE64)</f>
        <v>0</v>
      </c>
      <c r="BE65" s="237"/>
      <c r="BF65" s="108"/>
      <c r="BG65" s="237">
        <f>SUM(BG2:BH64)</f>
        <v>0</v>
      </c>
      <c r="BH65" s="237"/>
      <c r="BI65" s="105"/>
      <c r="BJ65" s="237">
        <f>SUM(BJ2:BK64)</f>
        <v>0</v>
      </c>
      <c r="BK65" s="237"/>
      <c r="BL65" s="105"/>
      <c r="BM65" s="237">
        <f>SUM(BM2:BN64)</f>
        <v>0</v>
      </c>
      <c r="BN65" s="237"/>
      <c r="BO65" s="108"/>
      <c r="BP65" s="237">
        <f>SUM(BP2:BQ64)</f>
        <v>0</v>
      </c>
      <c r="BQ65" s="237"/>
      <c r="BR65" s="108"/>
      <c r="BS65" s="237">
        <f>SUM(BS2:BT64)</f>
        <v>0</v>
      </c>
      <c r="BT65" s="237"/>
      <c r="BU65" s="108"/>
      <c r="BV65" s="237">
        <f>SUM(BV2:BW64)</f>
        <v>0</v>
      </c>
      <c r="BW65" s="237"/>
      <c r="BX65" s="108"/>
      <c r="BY65" s="237">
        <f>SUM(BY2:BZ64)</f>
        <v>0</v>
      </c>
      <c r="BZ65" s="237"/>
      <c r="CA65" s="108"/>
      <c r="CB65" s="237">
        <f>SUM(CB2:CC64)</f>
        <v>0</v>
      </c>
      <c r="CC65" s="237"/>
      <c r="CD65" s="108"/>
      <c r="CE65" s="237">
        <f>SUM(CE2:CF64)</f>
        <v>0</v>
      </c>
      <c r="CF65" s="237"/>
      <c r="CG65" s="108"/>
      <c r="CH65" s="237">
        <f>SUM(CH2:CI64)</f>
        <v>0</v>
      </c>
      <c r="CI65" s="237"/>
      <c r="CJ65" s="108"/>
      <c r="CK65" s="237">
        <f>SUM(CK2:CL64)</f>
        <v>0</v>
      </c>
      <c r="CL65" s="237"/>
      <c r="CM65" s="105"/>
      <c r="CN65" s="237">
        <f>SUM(CN2:CO64)</f>
        <v>0</v>
      </c>
      <c r="CO65" s="237"/>
      <c r="CP65" s="105"/>
      <c r="CQ65" s="237">
        <f>SUM(CQ2:CR64)</f>
        <v>0</v>
      </c>
      <c r="CR65" s="237"/>
      <c r="CS65" s="108"/>
      <c r="CT65" s="237">
        <f>SUM(CT2:CU64)</f>
        <v>0</v>
      </c>
      <c r="CU65" s="237"/>
      <c r="CV65" s="108"/>
      <c r="CW65" s="237">
        <f>SUM(CW2:CX64)</f>
        <v>0</v>
      </c>
      <c r="CX65" s="237"/>
      <c r="CY65" s="108"/>
      <c r="CZ65" s="237">
        <f>SUM(CZ2:DA64)</f>
        <v>0</v>
      </c>
      <c r="DA65" s="237"/>
      <c r="DB65" s="108"/>
      <c r="DC65" s="237">
        <f>SUM(DC2:DD64)</f>
        <v>0</v>
      </c>
      <c r="DD65" s="237"/>
      <c r="DE65" s="108"/>
      <c r="DF65" s="237">
        <f>SUM(DF2:DG64)</f>
        <v>0</v>
      </c>
      <c r="DG65" s="237"/>
      <c r="DH65" s="108"/>
      <c r="DI65" s="237">
        <f>SUM(DI2:DJ64)</f>
        <v>0</v>
      </c>
      <c r="DJ65" s="237"/>
      <c r="DK65" s="108"/>
      <c r="DL65" s="237">
        <f>SUM(DL2:DM64)</f>
        <v>0</v>
      </c>
      <c r="DM65" s="237"/>
      <c r="DN65" s="108"/>
      <c r="DO65" s="237">
        <f>SUM(DO2:DP64)</f>
        <v>0</v>
      </c>
      <c r="DP65" s="237"/>
      <c r="DQ65" s="105"/>
      <c r="DR65" s="237">
        <f>SUM(DR2:DS64)</f>
        <v>0</v>
      </c>
      <c r="DS65" s="237"/>
      <c r="DT65" s="105"/>
      <c r="DU65" s="237">
        <f>SUM(DU2:DV64)</f>
        <v>0</v>
      </c>
      <c r="DV65" s="237"/>
      <c r="DW65" s="105"/>
      <c r="DX65" s="237">
        <f>SUM(DX2:DY64)</f>
        <v>0</v>
      </c>
      <c r="DY65" s="237"/>
      <c r="DZ65" s="105"/>
      <c r="EA65" s="237">
        <f>SUM(EA2:EB64)</f>
        <v>0</v>
      </c>
      <c r="EB65" s="237"/>
      <c r="EC65" s="108"/>
      <c r="ED65" s="237">
        <f>SUM(ED2:EE64)</f>
        <v>0</v>
      </c>
      <c r="EE65" s="237"/>
      <c r="EF65" s="108"/>
      <c r="EG65" s="237">
        <f>SUM(EG2:EH64)</f>
        <v>0</v>
      </c>
      <c r="EH65" s="237"/>
      <c r="EI65" s="108"/>
      <c r="EJ65" s="237">
        <f>SUM(EJ2:EK64)</f>
        <v>0</v>
      </c>
      <c r="EK65" s="237"/>
      <c r="EL65" s="108"/>
      <c r="EM65" s="237">
        <f>SUM(EM2:EN64)</f>
        <v>0</v>
      </c>
      <c r="EN65" s="237"/>
      <c r="EO65" s="108"/>
      <c r="EP65" s="237">
        <f>SUM(EP2:EQ64)</f>
        <v>0</v>
      </c>
      <c r="EQ65" s="237"/>
      <c r="ER65" s="108"/>
      <c r="ES65" s="237">
        <f>SUM(ES2:ET64)</f>
        <v>0</v>
      </c>
      <c r="ET65" s="237"/>
      <c r="EU65" s="108"/>
      <c r="EV65" s="237">
        <f>SUM(EV2:EW64)</f>
        <v>0</v>
      </c>
      <c r="EW65" s="237"/>
      <c r="EX65" s="108"/>
      <c r="EY65" s="237">
        <f>SUM(EY2:EZ64)</f>
        <v>0</v>
      </c>
      <c r="EZ65" s="237"/>
      <c r="FA65" s="105"/>
      <c r="FB65" s="237">
        <f>SUM(FB2:FC64)</f>
        <v>0</v>
      </c>
      <c r="FC65" s="237"/>
      <c r="FD65" s="105"/>
      <c r="FE65" s="237">
        <f>SUM(FE2:FF64)</f>
        <v>0</v>
      </c>
      <c r="FF65" s="237"/>
      <c r="FG65" s="105"/>
      <c r="FH65" s="237">
        <f>SUM(FH2:FI64)</f>
        <v>0</v>
      </c>
      <c r="FI65" s="237"/>
      <c r="FJ65" s="105"/>
      <c r="FK65" s="237">
        <f>SUM(FK2:FL64)</f>
        <v>0</v>
      </c>
      <c r="FL65" s="237"/>
      <c r="FM65" s="108"/>
      <c r="FN65" s="237">
        <f>SUM(FN2:FO64)</f>
        <v>0</v>
      </c>
      <c r="FO65" s="237"/>
      <c r="FP65" s="108"/>
      <c r="FQ65" s="237">
        <f>SUM(FQ2:FR64)</f>
        <v>0</v>
      </c>
      <c r="FR65" s="237"/>
      <c r="FS65" s="108"/>
      <c r="FT65" s="237">
        <f>SUM(FT2:FU64)</f>
        <v>0</v>
      </c>
      <c r="FU65" s="237"/>
      <c r="FV65" s="108"/>
      <c r="FW65" s="237">
        <f>SUM(FW2:FX64)</f>
        <v>0</v>
      </c>
      <c r="FX65" s="237"/>
      <c r="FY65" s="108"/>
      <c r="FZ65" s="237">
        <f>SUM(FZ2:GA64)</f>
        <v>0</v>
      </c>
      <c r="GA65" s="237"/>
      <c r="GB65" s="108"/>
      <c r="GC65" s="237">
        <f>SUM(GC2:GD64)</f>
        <v>0</v>
      </c>
      <c r="GD65" s="237"/>
      <c r="GE65" s="108"/>
      <c r="GF65" s="237">
        <f>SUM(GF2:GG64)</f>
        <v>0</v>
      </c>
      <c r="GG65" s="237"/>
      <c r="GH65" s="108"/>
      <c r="GI65" s="237">
        <f>SUM(GI2:GJ64)</f>
        <v>0</v>
      </c>
      <c r="GJ65" s="237"/>
      <c r="GK65" s="105"/>
      <c r="GL65" s="237">
        <f>SUM(GL2:GM64)</f>
        <v>0</v>
      </c>
      <c r="GM65" s="237"/>
      <c r="GN65" s="105"/>
      <c r="GO65" s="237">
        <f>SUM(GO2:GP64)</f>
        <v>0</v>
      </c>
      <c r="GP65" s="237"/>
      <c r="GQ65" s="105"/>
      <c r="GR65" s="237">
        <f>SUM(GR2:GS64)</f>
        <v>0</v>
      </c>
      <c r="GS65" s="237"/>
      <c r="GT65" s="105"/>
      <c r="GU65" s="237">
        <f>SUM(GU2:GV64)</f>
        <v>0</v>
      </c>
      <c r="GV65" s="237"/>
      <c r="GW65" s="108"/>
      <c r="GX65" s="237">
        <f>SUM(GX2:GY64)</f>
        <v>0</v>
      </c>
      <c r="GY65" s="237"/>
      <c r="GZ65" s="108"/>
      <c r="HA65" s="237">
        <f>SUM(HA2:HB64)</f>
        <v>0</v>
      </c>
      <c r="HB65" s="237"/>
      <c r="HC65" s="108"/>
      <c r="HD65" s="237">
        <f>SUM(HD2:HE64)</f>
        <v>0</v>
      </c>
      <c r="HE65" s="237"/>
      <c r="HF65" s="108"/>
      <c r="HG65" s="237">
        <f>SUM(HG2:HH64)</f>
        <v>0</v>
      </c>
      <c r="HH65" s="237"/>
      <c r="HI65" s="108"/>
      <c r="HJ65" s="237">
        <f>SUM(HJ2:HK64)</f>
        <v>0</v>
      </c>
      <c r="HK65" s="237"/>
      <c r="HL65" s="108"/>
      <c r="HM65" s="237">
        <f>SUM(HM2:HN64)</f>
        <v>0</v>
      </c>
      <c r="HN65" s="237"/>
      <c r="HO65" s="108"/>
      <c r="HP65" s="237">
        <f>SUM(HP2:HQ64)</f>
        <v>0</v>
      </c>
      <c r="HQ65" s="237"/>
      <c r="HR65" s="108"/>
      <c r="HS65" s="237">
        <f>SUM(HS2:HT64)</f>
        <v>0</v>
      </c>
      <c r="HT65" s="237"/>
      <c r="HU65" s="105"/>
      <c r="HV65" s="237">
        <f>SUM(HV2:HW64)</f>
        <v>0</v>
      </c>
      <c r="HW65" s="237"/>
      <c r="HX65" s="105"/>
      <c r="HY65" s="237">
        <f>SUM(HY2:HZ64)</f>
        <v>0</v>
      </c>
      <c r="HZ65" s="237"/>
      <c r="IA65" s="105"/>
      <c r="IB65" s="237">
        <f>SUM(IB2:IC64)</f>
        <v>0</v>
      </c>
      <c r="IC65" s="237"/>
      <c r="ID65" s="105"/>
      <c r="IE65" s="237">
        <f>SUM(IE2:IF64)</f>
        <v>0</v>
      </c>
      <c r="IF65" s="237"/>
      <c r="IG65" s="108"/>
      <c r="IH65" s="237">
        <f>SUM(IH2:II64)</f>
        <v>0</v>
      </c>
      <c r="II65" s="237"/>
      <c r="IJ65" s="108"/>
      <c r="IK65" s="237">
        <f>SUM(IK2:IL64)</f>
        <v>0</v>
      </c>
      <c r="IL65" s="237"/>
      <c r="IM65" s="108"/>
      <c r="IN65" s="237">
        <f>SUM(IN2:IO64)</f>
        <v>0</v>
      </c>
      <c r="IO65" s="237"/>
      <c r="IP65" s="108"/>
      <c r="IQ65" s="237">
        <f>SUM(IQ2:IR64)</f>
        <v>0</v>
      </c>
      <c r="IR65" s="237"/>
      <c r="IS65" s="108"/>
      <c r="IT65" s="237">
        <f>SUM(IT2:IU64)</f>
        <v>0</v>
      </c>
      <c r="IU65" s="237"/>
      <c r="IV65" s="108"/>
      <c r="IW65" s="237">
        <f>SUM(IW2:IX64)</f>
        <v>0</v>
      </c>
      <c r="IX65" s="237"/>
      <c r="IY65" s="108"/>
      <c r="IZ65" s="237">
        <f>SUM(IZ2:JA64)</f>
        <v>0</v>
      </c>
      <c r="JA65" s="237"/>
      <c r="JB65" s="108"/>
      <c r="JC65" s="237">
        <f>SUM(JC2:JD64)</f>
        <v>0</v>
      </c>
      <c r="JD65" s="237"/>
      <c r="JE65" s="105"/>
      <c r="JF65" s="237">
        <f>SUM(JF2:JG64)</f>
        <v>0</v>
      </c>
      <c r="JG65" s="237"/>
      <c r="JH65" s="105"/>
      <c r="JI65" s="237">
        <f>SUM(JI2:JJ64)</f>
        <v>0</v>
      </c>
      <c r="JJ65" s="237"/>
      <c r="JK65" s="108"/>
      <c r="JL65" s="237">
        <f>SUM(JL2:JM64)</f>
        <v>0</v>
      </c>
      <c r="JM65" s="237"/>
      <c r="JN65" s="105"/>
      <c r="JO65" s="237">
        <f>SUM(JO2:JP64)</f>
        <v>0</v>
      </c>
      <c r="JP65" s="237"/>
      <c r="JQ65" s="105"/>
      <c r="JR65" s="237">
        <f>SUM(JR2:JS64)</f>
        <v>0</v>
      </c>
      <c r="JS65" s="237"/>
      <c r="JT65" s="108"/>
      <c r="JU65" s="237">
        <f>SUM(JU2:JV64)</f>
        <v>0</v>
      </c>
      <c r="JV65" s="237"/>
      <c r="JW65" s="105"/>
      <c r="JX65" s="237">
        <f>SUM(JX2:JY64)</f>
        <v>0</v>
      </c>
      <c r="JY65" s="237"/>
      <c r="JZ65" s="105"/>
      <c r="KA65" s="237">
        <f>SUM(KA2:KB64)</f>
        <v>0</v>
      </c>
      <c r="KB65" s="237"/>
      <c r="KC65" s="108"/>
      <c r="KD65" s="237">
        <f>SUM(KD2:KE64)</f>
        <v>0</v>
      </c>
      <c r="KE65" s="237"/>
      <c r="KF65" s="105"/>
      <c r="KG65" s="237">
        <f>SUM(KG2:KH64)</f>
        <v>0</v>
      </c>
      <c r="KH65" s="237"/>
      <c r="KI65" s="105"/>
      <c r="KJ65" s="237">
        <f>SUM(KJ2:KK64)</f>
        <v>0</v>
      </c>
      <c r="KK65" s="237"/>
      <c r="KL65" s="108"/>
      <c r="KM65" s="237">
        <f>SUM(KM2:KN64)</f>
        <v>0</v>
      </c>
      <c r="KN65" s="237"/>
      <c r="KO65" s="105"/>
      <c r="KP65" s="237">
        <f>SUM(KP2:KQ64)</f>
        <v>0</v>
      </c>
      <c r="KQ65" s="237"/>
      <c r="KR65" s="105"/>
    </row>
    <row r="66" spans="1:304" ht="37.5" customHeight="1" x14ac:dyDescent="0.2">
      <c r="A66" s="21"/>
      <c r="B66" s="184" t="s">
        <v>265</v>
      </c>
      <c r="C66" s="185">
        <f>E66+H66+K66+N66+Q66+T66+W66+Z66+AC66+AF66+AI66+AL66+AO66+AR66+AU66+AX66+BA66+BD66+BG66+BJ66+BM66+BP66+BS66+BV66+BY66+CB66+CE66+CH66+CK66+CN66+CQ66+CT66+CW66+CZ66+DC66+DF66+DI66+DL66+DO66+DR66+DU66+DX66+EA66+ED66+EG66+EJ66+EM66+EP66+ES66+EV66+EY66+FB66+FE66+FH66+FK66+FN66+FQ66+FT66+FW66+FZ66+GC66+GF66+GI66+GL66+GO66+GR66+GU66+GX66+HA66+HD66+HG66+HJ66+HM66+HP66+HS66+HV66+HY66+IB66+IE66+IH66+IK66+IN66+IQ66+IT66+IW66+IZ66+JC66+JF66+JI66+JL66+JO66+JR66+JU66+JX66+KA66+KD66+KG66+KJ66+KM66+KP66</f>
        <v>0</v>
      </c>
      <c r="D66" s="103" t="s">
        <v>55</v>
      </c>
      <c r="E66" s="238">
        <f>IF(E67=0, 0, E67*(1-('Profit Summary'!$F$11-'Maximize Profits'!$B$41)/$C$67))</f>
        <v>0</v>
      </c>
      <c r="F66" s="239"/>
      <c r="G66" s="108"/>
      <c r="H66" s="238">
        <f>IF(H67=0, 0, H67*(1-('Profit Summary'!$F$11-'Maximize Profits'!$B$41)/$C$67))</f>
        <v>0</v>
      </c>
      <c r="I66" s="239"/>
      <c r="J66" s="108"/>
      <c r="K66" s="238">
        <f>IF(K67=0, 0, K67*(1-('Profit Summary'!$F$11-'Maximize Profits'!$B$41)/$C$67))</f>
        <v>0</v>
      </c>
      <c r="L66" s="239"/>
      <c r="M66" s="108"/>
      <c r="N66" s="238">
        <f>IF(N67=0, 0, N67*(1-('Profit Summary'!$F$11-'Maximize Profits'!$B$41)/$C$67))</f>
        <v>0</v>
      </c>
      <c r="O66" s="239"/>
      <c r="P66" s="108"/>
      <c r="Q66" s="238">
        <f>IF(Q67=0, 0, Q67*(1-('Profit Summary'!$F$11-'Maximize Profits'!$B$41)/$C$67))</f>
        <v>0</v>
      </c>
      <c r="R66" s="239"/>
      <c r="S66" s="108"/>
      <c r="T66" s="238">
        <f>IF(T67=0, 0, T67*(1-('Profit Summary'!$F$11-'Maximize Profits'!$B$41)/$C$67))</f>
        <v>0</v>
      </c>
      <c r="U66" s="239"/>
      <c r="V66" s="108"/>
      <c r="W66" s="238">
        <f>IF(W67=0, 0, W67*(1-('Profit Summary'!$F$11-'Maximize Profits'!$B$41)/$C$67))</f>
        <v>0</v>
      </c>
      <c r="X66" s="239"/>
      <c r="Y66" s="108"/>
      <c r="Z66" s="238">
        <f>IF(Z67=0, 0, Z67*(1-('Profit Summary'!$F$11-'Maximize Profits'!$B$41)/$C$67))</f>
        <v>0</v>
      </c>
      <c r="AA66" s="239"/>
      <c r="AB66" s="108"/>
      <c r="AC66" s="238">
        <f>IF(AC67=0, 0, AC67*(1-('Profit Summary'!$F$11-'Maximize Profits'!$B$41)/$C$67))</f>
        <v>0</v>
      </c>
      <c r="AD66" s="239"/>
      <c r="AE66" s="105"/>
      <c r="AF66" s="238">
        <f>IF(AF67=0, 0, AF67*(1-('Profit Summary'!$F$11-'Maximize Profits'!$B$41)/$C$67))</f>
        <v>0</v>
      </c>
      <c r="AG66" s="239"/>
      <c r="AH66" s="105"/>
      <c r="AI66" s="238">
        <f>IF(AI67=0, 0, AI67*(1-('Profit Summary'!$F$11-'Maximize Profits'!$B$41)/$C$67))</f>
        <v>0</v>
      </c>
      <c r="AJ66" s="239"/>
      <c r="AK66" s="108"/>
      <c r="AL66" s="238">
        <f>IF(AL67=0, 0, AL67*(1-('Profit Summary'!$F$11-'Maximize Profits'!$B$41)/$C$67))</f>
        <v>0</v>
      </c>
      <c r="AM66" s="239"/>
      <c r="AN66" s="108"/>
      <c r="AO66" s="238">
        <f>IF(AO67=0, 0, AO67*(1-('Profit Summary'!$F$11-'Maximize Profits'!$B$41)/$C$67))</f>
        <v>0</v>
      </c>
      <c r="AP66" s="239"/>
      <c r="AQ66" s="108"/>
      <c r="AR66" s="238">
        <f>IF(AR67=0, 0, AR67*(1-('Profit Summary'!$F$11-'Maximize Profits'!$B$41)/$C$67))</f>
        <v>0</v>
      </c>
      <c r="AS66" s="239"/>
      <c r="AT66" s="108"/>
      <c r="AU66" s="238">
        <f>IF(AU67=0, 0, AU67*(1-('Profit Summary'!$F$11-'Maximize Profits'!$B$41)/$C$67))</f>
        <v>0</v>
      </c>
      <c r="AV66" s="239"/>
      <c r="AW66" s="108"/>
      <c r="AX66" s="238">
        <f>IF(AX67=0, 0, AX67*(1-('Profit Summary'!$F$11-'Maximize Profits'!$B$41)/$C$67))</f>
        <v>0</v>
      </c>
      <c r="AY66" s="239"/>
      <c r="AZ66" s="108"/>
      <c r="BA66" s="238">
        <f>IF(BA67=0, 0, BA67*(1-('Profit Summary'!$F$11-'Maximize Profits'!$B$41)/$C$67))</f>
        <v>0</v>
      </c>
      <c r="BB66" s="239"/>
      <c r="BC66" s="108"/>
      <c r="BD66" s="238">
        <f>IF(BD67=0, 0, BD67*(1-('Profit Summary'!$F$11-'Maximize Profits'!$B$41)/$C$67))</f>
        <v>0</v>
      </c>
      <c r="BE66" s="239"/>
      <c r="BF66" s="108"/>
      <c r="BG66" s="238">
        <f>IF(BG67=0, 0, BG67*(1-('Profit Summary'!$F$11-'Maximize Profits'!$B$41)/$C$67))</f>
        <v>0</v>
      </c>
      <c r="BH66" s="239"/>
      <c r="BI66" s="105"/>
      <c r="BJ66" s="238">
        <f>IF(BJ67=0, 0, BJ67*(1-('Profit Summary'!$F$11-'Maximize Profits'!$B$41)/$C$67))</f>
        <v>0</v>
      </c>
      <c r="BK66" s="239"/>
      <c r="BL66" s="105"/>
      <c r="BM66" s="238">
        <f>IF(BM67=0, 0, BM67*(1-('Profit Summary'!$F$11-'Maximize Profits'!$B$41)/$C$67))</f>
        <v>0</v>
      </c>
      <c r="BN66" s="239"/>
      <c r="BO66" s="108"/>
      <c r="BP66" s="238">
        <f>IF(BP67=0, 0, BP67*(1-('Profit Summary'!$F$11-'Maximize Profits'!$B$41)/$C$67))</f>
        <v>0</v>
      </c>
      <c r="BQ66" s="239"/>
      <c r="BR66" s="108"/>
      <c r="BS66" s="238">
        <f>IF(BS67=0, 0, BS67*(1-('Profit Summary'!$F$11-'Maximize Profits'!$B$41)/$C$67))</f>
        <v>0</v>
      </c>
      <c r="BT66" s="239"/>
      <c r="BU66" s="108"/>
      <c r="BV66" s="238">
        <f>IF(BV67=0, 0, BV67*(1-('Profit Summary'!$F$11-'Maximize Profits'!$B$41)/$C$67))</f>
        <v>0</v>
      </c>
      <c r="BW66" s="239"/>
      <c r="BX66" s="108"/>
      <c r="BY66" s="238">
        <f>IF(BY67=0, 0, BY67*(1-('Profit Summary'!$F$11-'Maximize Profits'!$B$41)/$C$67))</f>
        <v>0</v>
      </c>
      <c r="BZ66" s="239"/>
      <c r="CA66" s="108"/>
      <c r="CB66" s="238">
        <f>IF(CB67=0, 0, CB67*(1-('Profit Summary'!$F$11-'Maximize Profits'!$B$41)/$C$67))</f>
        <v>0</v>
      </c>
      <c r="CC66" s="239"/>
      <c r="CD66" s="108"/>
      <c r="CE66" s="238">
        <f>IF(CE67=0, 0, CE67*(1-('Profit Summary'!$F$11-'Maximize Profits'!$B$41)/$C$67))</f>
        <v>0</v>
      </c>
      <c r="CF66" s="239"/>
      <c r="CG66" s="108"/>
      <c r="CH66" s="238">
        <f>IF(CH67=0, 0, CH67*(1-('Profit Summary'!$F$11-'Maximize Profits'!$B$41)/$C$67))</f>
        <v>0</v>
      </c>
      <c r="CI66" s="239"/>
      <c r="CJ66" s="108"/>
      <c r="CK66" s="238">
        <f>IF(CK67=0, 0, CK67*(1-('Profit Summary'!$F$11-'Maximize Profits'!$B$41)/$C$67))</f>
        <v>0</v>
      </c>
      <c r="CL66" s="239"/>
      <c r="CM66" s="105"/>
      <c r="CN66" s="238">
        <f>IF(CN67=0, 0, CN67*(1-('Profit Summary'!$F$11-'Maximize Profits'!$B$41)/$C$67))</f>
        <v>0</v>
      </c>
      <c r="CO66" s="239"/>
      <c r="CP66" s="105"/>
      <c r="CQ66" s="238">
        <f>IF(CQ67=0, 0, CQ67*(1-('Profit Summary'!$F$11-'Maximize Profits'!$B$41)/$C$67))</f>
        <v>0</v>
      </c>
      <c r="CR66" s="239"/>
      <c r="CS66" s="108"/>
      <c r="CT66" s="238">
        <f>IF(CT67=0, 0, CT67*(1-('Profit Summary'!$F$11-'Maximize Profits'!$B$41)/$C$67))</f>
        <v>0</v>
      </c>
      <c r="CU66" s="239"/>
      <c r="CV66" s="108"/>
      <c r="CW66" s="238">
        <f>IF(CW67=0, 0, CW67*(1-('Profit Summary'!$F$11-'Maximize Profits'!$B$41)/$C$67))</f>
        <v>0</v>
      </c>
      <c r="CX66" s="239"/>
      <c r="CY66" s="108"/>
      <c r="CZ66" s="238">
        <f>IF(CZ67=0, 0, CZ67*(1-('Profit Summary'!$F$11-'Maximize Profits'!$B$41)/$C$67))</f>
        <v>0</v>
      </c>
      <c r="DA66" s="239"/>
      <c r="DB66" s="108"/>
      <c r="DC66" s="238">
        <f>IF(DC67=0, 0, DC67*(1-('Profit Summary'!$F$11-'Maximize Profits'!$B$41)/$C$67))</f>
        <v>0</v>
      </c>
      <c r="DD66" s="239"/>
      <c r="DE66" s="108"/>
      <c r="DF66" s="238">
        <f>IF(DF67=0, 0, DF67*(1-('Profit Summary'!$F$11-'Maximize Profits'!$B$41)/$C$67))</f>
        <v>0</v>
      </c>
      <c r="DG66" s="239"/>
      <c r="DH66" s="108"/>
      <c r="DI66" s="238">
        <f>IF(DI67=0, 0, DI67*(1-('Profit Summary'!$F$11-'Maximize Profits'!$B$41)/$C$67))</f>
        <v>0</v>
      </c>
      <c r="DJ66" s="239"/>
      <c r="DK66" s="108"/>
      <c r="DL66" s="238">
        <f>IF(DL67=0, 0, DL67*(1-('Profit Summary'!$F$11-'Maximize Profits'!$B$41)/$C$67))</f>
        <v>0</v>
      </c>
      <c r="DM66" s="239"/>
      <c r="DN66" s="108"/>
      <c r="DO66" s="238">
        <f>IF(DO67=0, 0, DO67*(1-('Profit Summary'!$F$11-'Maximize Profits'!$B$41)/$C$67))</f>
        <v>0</v>
      </c>
      <c r="DP66" s="239"/>
      <c r="DQ66" s="105"/>
      <c r="DR66" s="238">
        <f>IF(DR67=0, 0, DR67*(1-('Profit Summary'!$F$11-'Maximize Profits'!$B$41)/$C$67))</f>
        <v>0</v>
      </c>
      <c r="DS66" s="239"/>
      <c r="DT66" s="105"/>
      <c r="DU66" s="238">
        <f>IF(DU67=0, 0, DU67*(1-('Profit Summary'!$F$11-'Maximize Profits'!$B$41)/$C$67))</f>
        <v>0</v>
      </c>
      <c r="DV66" s="239"/>
      <c r="DW66" s="105"/>
      <c r="DX66" s="238">
        <f>IF(DX67=0, 0, DX67*(1-('Profit Summary'!$F$11-'Maximize Profits'!$B$41)/$C$67))</f>
        <v>0</v>
      </c>
      <c r="DY66" s="239"/>
      <c r="DZ66" s="105"/>
      <c r="EA66" s="238">
        <f>IF(EA67=0, 0, EA67*(1-('Profit Summary'!$F$11-'Maximize Profits'!$B$41)/$C$67))</f>
        <v>0</v>
      </c>
      <c r="EB66" s="239"/>
      <c r="EC66" s="108"/>
      <c r="ED66" s="238">
        <f>IF(ED67=0, 0, ED67*(1-('Profit Summary'!$F$11-'Maximize Profits'!$B$41)/$C$67))</f>
        <v>0</v>
      </c>
      <c r="EE66" s="239"/>
      <c r="EF66" s="108"/>
      <c r="EG66" s="238">
        <f>IF(EG67=0, 0, EG67*(1-('Profit Summary'!$F$11-'Maximize Profits'!$B$41)/$C$67))</f>
        <v>0</v>
      </c>
      <c r="EH66" s="239"/>
      <c r="EI66" s="108"/>
      <c r="EJ66" s="238">
        <f>IF(EJ67=0, 0, EJ67*(1-('Profit Summary'!$F$11-'Maximize Profits'!$B$41)/$C$67))</f>
        <v>0</v>
      </c>
      <c r="EK66" s="239"/>
      <c r="EL66" s="108"/>
      <c r="EM66" s="238">
        <f>IF(EM67=0, 0, EM67*(1-('Profit Summary'!$F$11-'Maximize Profits'!$B$41)/$C$67))</f>
        <v>0</v>
      </c>
      <c r="EN66" s="239"/>
      <c r="EO66" s="108"/>
      <c r="EP66" s="238">
        <f>IF(EP67=0, 0, EP67*(1-('Profit Summary'!$F$11-'Maximize Profits'!$B$41)/$C$67))</f>
        <v>0</v>
      </c>
      <c r="EQ66" s="239"/>
      <c r="ER66" s="108"/>
      <c r="ES66" s="238">
        <f>IF(ES67=0, 0, ES67*(1-('Profit Summary'!$F$11-'Maximize Profits'!$B$41)/$C$67))</f>
        <v>0</v>
      </c>
      <c r="ET66" s="239"/>
      <c r="EU66" s="108"/>
      <c r="EV66" s="238">
        <f>IF(EV67=0, 0, EV67*(1-('Profit Summary'!$F$11-'Maximize Profits'!$B$41)/$C$67))</f>
        <v>0</v>
      </c>
      <c r="EW66" s="239"/>
      <c r="EX66" s="108"/>
      <c r="EY66" s="238">
        <f>IF(EY67=0, 0, EY67*(1-('Profit Summary'!$F$11-'Maximize Profits'!$B$41)/$C$67))</f>
        <v>0</v>
      </c>
      <c r="EZ66" s="239"/>
      <c r="FA66" s="105"/>
      <c r="FB66" s="238">
        <f>IF(FB67=0, 0, FB67*(1-('Profit Summary'!$F$11-'Maximize Profits'!$B$41)/$C$67))</f>
        <v>0</v>
      </c>
      <c r="FC66" s="239"/>
      <c r="FD66" s="105"/>
      <c r="FE66" s="238">
        <f>IF(FE67=0, 0, FE67*(1-('Profit Summary'!$F$11-'Maximize Profits'!$B$41)/$C$67))</f>
        <v>0</v>
      </c>
      <c r="FF66" s="239"/>
      <c r="FG66" s="105"/>
      <c r="FH66" s="238">
        <f>IF(FH67=0, 0, FH67*(1-('Profit Summary'!$F$11-'Maximize Profits'!$B$41)/$C$67))</f>
        <v>0</v>
      </c>
      <c r="FI66" s="239"/>
      <c r="FJ66" s="105"/>
      <c r="FK66" s="238">
        <f>IF(FK67=0, 0, FK67*(1-('Profit Summary'!$F$11-'Maximize Profits'!$B$41)/$C$67))</f>
        <v>0</v>
      </c>
      <c r="FL66" s="239"/>
      <c r="FM66" s="108"/>
      <c r="FN66" s="238">
        <f>IF(FN67=0, 0, FN67*(1-('Profit Summary'!$F$11-'Maximize Profits'!$B$41)/$C$67))</f>
        <v>0</v>
      </c>
      <c r="FO66" s="239"/>
      <c r="FP66" s="108"/>
      <c r="FQ66" s="238">
        <f>IF(FQ67=0, 0, FQ67*(1-('Profit Summary'!$F$11-'Maximize Profits'!$B$41)/$C$67))</f>
        <v>0</v>
      </c>
      <c r="FR66" s="239"/>
      <c r="FS66" s="108"/>
      <c r="FT66" s="238">
        <f>IF(FT67=0, 0, FT67*(1-('Profit Summary'!$F$11-'Maximize Profits'!$B$41)/$C$67))</f>
        <v>0</v>
      </c>
      <c r="FU66" s="239"/>
      <c r="FV66" s="108"/>
      <c r="FW66" s="238">
        <f>IF(FW67=0, 0, FW67*(1-('Profit Summary'!$F$11-'Maximize Profits'!$B$41)/$C$67))</f>
        <v>0</v>
      </c>
      <c r="FX66" s="239"/>
      <c r="FY66" s="108"/>
      <c r="FZ66" s="238">
        <f>IF(FZ67=0, 0, FZ67*(1-('Profit Summary'!$F$11-'Maximize Profits'!$B$41)/$C$67))</f>
        <v>0</v>
      </c>
      <c r="GA66" s="239"/>
      <c r="GB66" s="108"/>
      <c r="GC66" s="238">
        <f>IF(GC67=0, 0, GC67*(1-('Profit Summary'!$F$11-'Maximize Profits'!$B$41)/$C$67))</f>
        <v>0</v>
      </c>
      <c r="GD66" s="239"/>
      <c r="GE66" s="108"/>
      <c r="GF66" s="238">
        <f>IF(GF67=0, 0, GF67*(1-('Profit Summary'!$F$11-'Maximize Profits'!$B$41)/$C$67))</f>
        <v>0</v>
      </c>
      <c r="GG66" s="239"/>
      <c r="GH66" s="108"/>
      <c r="GI66" s="238">
        <f>IF(GI67=0, 0, GI67*(1-('Profit Summary'!$F$11-'Maximize Profits'!$B$41)/$C$67))</f>
        <v>0</v>
      </c>
      <c r="GJ66" s="239"/>
      <c r="GK66" s="105"/>
      <c r="GL66" s="238">
        <f>IF(GL67=0, 0, GL67*(1-('Profit Summary'!$F$11-'Maximize Profits'!$B$41)/$C$67))</f>
        <v>0</v>
      </c>
      <c r="GM66" s="239"/>
      <c r="GN66" s="105"/>
      <c r="GO66" s="238">
        <f>IF(GO67=0, 0, GO67*(1-('Profit Summary'!$F$11-'Maximize Profits'!$B$41)/$C$67))</f>
        <v>0</v>
      </c>
      <c r="GP66" s="239"/>
      <c r="GQ66" s="105"/>
      <c r="GR66" s="238">
        <f>IF(GR67=0, 0, GR67*(1-('Profit Summary'!$F$11-'Maximize Profits'!$B$41)/$C$67))</f>
        <v>0</v>
      </c>
      <c r="GS66" s="239"/>
      <c r="GT66" s="105"/>
      <c r="GU66" s="238">
        <f>IF(GU67=0, 0, GU67*(1-('Profit Summary'!$F$11-'Maximize Profits'!$B$41)/$C$67))</f>
        <v>0</v>
      </c>
      <c r="GV66" s="239"/>
      <c r="GW66" s="108"/>
      <c r="GX66" s="238">
        <f>IF(GX67=0, 0, GX67*(1-('Profit Summary'!$F$11-'Maximize Profits'!$B$41)/$C$67))</f>
        <v>0</v>
      </c>
      <c r="GY66" s="239"/>
      <c r="GZ66" s="108"/>
      <c r="HA66" s="238">
        <f>IF(HA67=0, 0, HA67*(1-('Profit Summary'!$F$11-'Maximize Profits'!$B$41)/$C$67))</f>
        <v>0</v>
      </c>
      <c r="HB66" s="239"/>
      <c r="HC66" s="108"/>
      <c r="HD66" s="238">
        <f>IF(HD67=0, 0, HD67*(1-('Profit Summary'!$F$11-'Maximize Profits'!$B$41)/$C$67))</f>
        <v>0</v>
      </c>
      <c r="HE66" s="239"/>
      <c r="HF66" s="108"/>
      <c r="HG66" s="238">
        <f>IF(HG67=0, 0, HG67*(1-('Profit Summary'!$F$11-'Maximize Profits'!$B$41)/$C$67))</f>
        <v>0</v>
      </c>
      <c r="HH66" s="239"/>
      <c r="HI66" s="108"/>
      <c r="HJ66" s="238">
        <f>IF(HJ67=0, 0, HJ67*(1-('Profit Summary'!$F$11-'Maximize Profits'!$B$41)/$C$67))</f>
        <v>0</v>
      </c>
      <c r="HK66" s="239"/>
      <c r="HL66" s="108"/>
      <c r="HM66" s="238">
        <f>IF(HM67=0, 0, HM67*(1-('Profit Summary'!$F$11-'Maximize Profits'!$B$41)/$C$67))</f>
        <v>0</v>
      </c>
      <c r="HN66" s="239"/>
      <c r="HO66" s="108"/>
      <c r="HP66" s="238">
        <f>IF(HP67=0, 0, HP67*(1-('Profit Summary'!$F$11-'Maximize Profits'!$B$41)/$C$67))</f>
        <v>0</v>
      </c>
      <c r="HQ66" s="239"/>
      <c r="HR66" s="108"/>
      <c r="HS66" s="238">
        <f>IF(HS67=0, 0, HS67*(1-('Profit Summary'!$F$11-'Maximize Profits'!$B$41)/$C$67))</f>
        <v>0</v>
      </c>
      <c r="HT66" s="239"/>
      <c r="HU66" s="105"/>
      <c r="HV66" s="238">
        <f>IF(HV67=0, 0, HV67*(1-('Profit Summary'!$F$11-'Maximize Profits'!$B$41)/$C$67))</f>
        <v>0</v>
      </c>
      <c r="HW66" s="239"/>
      <c r="HX66" s="105"/>
      <c r="HY66" s="238">
        <f>IF(HY67=0, 0, HY67*(1-('Profit Summary'!$F$11-'Maximize Profits'!$B$41)/$C$67))</f>
        <v>0</v>
      </c>
      <c r="HZ66" s="239"/>
      <c r="IA66" s="105"/>
      <c r="IB66" s="238">
        <f>IF(IB67=0, 0, IB67*(1-('Profit Summary'!$F$11-'Maximize Profits'!$B$41)/$C$67))</f>
        <v>0</v>
      </c>
      <c r="IC66" s="239"/>
      <c r="ID66" s="105"/>
      <c r="IE66" s="238">
        <f>IF(IE67=0, 0, IE67*(1-('Profit Summary'!$F$11-'Maximize Profits'!$B$41)/$C$67))</f>
        <v>0</v>
      </c>
      <c r="IF66" s="239"/>
      <c r="IG66" s="108"/>
      <c r="IH66" s="238">
        <f>IF(IH67=0, 0, IH67*(1-('Profit Summary'!$F$11-'Maximize Profits'!$B$41)/$C$67))</f>
        <v>0</v>
      </c>
      <c r="II66" s="239"/>
      <c r="IJ66" s="108"/>
      <c r="IK66" s="238">
        <f>IF(IK67=0, 0, IK67*(1-('Profit Summary'!$F$11-'Maximize Profits'!$B$41)/$C$67))</f>
        <v>0</v>
      </c>
      <c r="IL66" s="239"/>
      <c r="IM66" s="108"/>
      <c r="IN66" s="238">
        <f>IF(IN67=0, 0, IN67*(1-('Profit Summary'!$F$11-'Maximize Profits'!$B$41)/$C$67))</f>
        <v>0</v>
      </c>
      <c r="IO66" s="239"/>
      <c r="IP66" s="108"/>
      <c r="IQ66" s="238">
        <f>IF(IQ67=0, 0, IQ67*(1-('Profit Summary'!$F$11-'Maximize Profits'!$B$41)/$C$67))</f>
        <v>0</v>
      </c>
      <c r="IR66" s="239"/>
      <c r="IS66" s="108"/>
      <c r="IT66" s="238">
        <f>IF(IT67=0, 0, IT67*(1-('Profit Summary'!$F$11-'Maximize Profits'!$B$41)/$C$67))</f>
        <v>0</v>
      </c>
      <c r="IU66" s="239"/>
      <c r="IV66" s="108"/>
      <c r="IW66" s="238">
        <f>IF(IW67=0, 0, IW67*(1-('Profit Summary'!$F$11-'Maximize Profits'!$B$41)/$C$67))</f>
        <v>0</v>
      </c>
      <c r="IX66" s="239"/>
      <c r="IY66" s="108"/>
      <c r="IZ66" s="238">
        <f>IF(IZ67=0, 0, IZ67*(1-('Profit Summary'!$F$11-'Maximize Profits'!$B$41)/$C$67))</f>
        <v>0</v>
      </c>
      <c r="JA66" s="239"/>
      <c r="JB66" s="108"/>
      <c r="JC66" s="238">
        <f>IF(JC67=0, 0, JC67*(1-('Profit Summary'!$F$11-'Maximize Profits'!$B$41)/$C$67))</f>
        <v>0</v>
      </c>
      <c r="JD66" s="239"/>
      <c r="JE66" s="105"/>
      <c r="JF66" s="238">
        <f>IF(JF67=0, 0, JF67*(1-('Profit Summary'!$F$11-'Maximize Profits'!$B$41)/$C$67))</f>
        <v>0</v>
      </c>
      <c r="JG66" s="239"/>
      <c r="JH66" s="105"/>
      <c r="JI66" s="238">
        <f>IF(JI67=0, 0, JI67*(1-('Profit Summary'!$F$11-'Maximize Profits'!$B$41)/$C$67))</f>
        <v>0</v>
      </c>
      <c r="JJ66" s="239"/>
      <c r="JK66" s="108"/>
      <c r="JL66" s="238">
        <f>IF(JL67=0, 0, JL67*(1-('Profit Summary'!$F$11-'Maximize Profits'!$B$41)/$C$67))</f>
        <v>0</v>
      </c>
      <c r="JM66" s="239"/>
      <c r="JN66" s="105"/>
      <c r="JO66" s="238">
        <f>IF(JO67=0, 0, JO67*(1-('Profit Summary'!$F$11-'Maximize Profits'!$B$41)/$C$67))</f>
        <v>0</v>
      </c>
      <c r="JP66" s="239"/>
      <c r="JQ66" s="105"/>
      <c r="JR66" s="238">
        <f>IF(JR67=0, 0, JR67*(1-('Profit Summary'!$F$11-'Maximize Profits'!$B$41)/$C$67))</f>
        <v>0</v>
      </c>
      <c r="JS66" s="239"/>
      <c r="JT66" s="108"/>
      <c r="JU66" s="238">
        <f>IF(JU67=0, 0, JU67*(1-('Profit Summary'!$F$11-'Maximize Profits'!$B$41)/$C$67))</f>
        <v>0</v>
      </c>
      <c r="JV66" s="239"/>
      <c r="JW66" s="105"/>
      <c r="JX66" s="238">
        <f>IF(JX67=0, 0, JX67*(1-('Profit Summary'!$F$11-'Maximize Profits'!$B$41)/$C$67))</f>
        <v>0</v>
      </c>
      <c r="JY66" s="239"/>
      <c r="JZ66" s="105"/>
      <c r="KA66" s="238">
        <f>IF(KA67=0, 0, KA67*(1-('Profit Summary'!$F$11-'Maximize Profits'!$B$41)/$C$67))</f>
        <v>0</v>
      </c>
      <c r="KB66" s="239"/>
      <c r="KC66" s="108"/>
      <c r="KD66" s="238">
        <f>IF(KD67=0, 0, KD67*(1-('Profit Summary'!$F$11-'Maximize Profits'!$B$41)/$C$67))</f>
        <v>0</v>
      </c>
      <c r="KE66" s="239"/>
      <c r="KF66" s="105"/>
      <c r="KG66" s="238">
        <f>IF(KG67=0, 0, KG67*(1-('Profit Summary'!$F$11-'Maximize Profits'!$B$41)/$C$67))</f>
        <v>0</v>
      </c>
      <c r="KH66" s="239"/>
      <c r="KI66" s="105"/>
      <c r="KJ66" s="238">
        <f>IF(KJ67=0, 0, KJ67*(1-('Profit Summary'!$F$11-'Maximize Profits'!$B$41)/$C$67))</f>
        <v>0</v>
      </c>
      <c r="KK66" s="239"/>
      <c r="KL66" s="108"/>
      <c r="KM66" s="238">
        <f>IF(KM67=0, 0, KM67*(1-('Profit Summary'!$F$11-'Maximize Profits'!$B$41)/$C$67))</f>
        <v>0</v>
      </c>
      <c r="KN66" s="239"/>
      <c r="KO66" s="105"/>
      <c r="KP66" s="238">
        <f>IF(KP67=0, 0, KP67*(1-('Profit Summary'!$F$11-'Maximize Profits'!$B$41)/$C$67))</f>
        <v>0</v>
      </c>
      <c r="KQ66" s="239"/>
      <c r="KR66" s="105"/>
    </row>
    <row r="67" spans="1:304" ht="34.5" customHeight="1" thickBot="1" x14ac:dyDescent="0.25">
      <c r="A67" s="20"/>
      <c r="B67" s="186" t="s">
        <v>267</v>
      </c>
      <c r="C67" s="187">
        <f>E67+H67+K67+N67+Q67+T67+W67+Z67+AC67+AF67+AI67+AL67+AO67+AR67+AU67+AX67+BA67+BD67+BG67+BJ67+BM67+BP67+BS67+BV67+BY67+CB67+CE67+CH67+CK67+CN67+CQ67+CT67+CW67+CZ67+DC67+DF67+DI67+DL67+DO67+DR67+DU67+DX67+EA67+ED67+EG67+EJ67+EM67+EP67+ES67+EV67+EY67+FB67+FE67+FH67+FK67+FN67+FQ67+FT67+FW67+FZ67+GC67+GF67+GI67+GL67+GO67+GR67+GU67+GX67+HA67+HD67+HG67+HJ67+HM67+HP67+HS67+HV67+HY67+IB67+IE67+IH67+IK67+IN67+IQ67+IT67+IW67+IZ67+JC67+JF67+JI67+JL67+JO67+JR67+JU67+JX67+KA67+KD67+KG67+KJ67+KM67+KP67</f>
        <v>0</v>
      </c>
      <c r="D67" s="102" t="s">
        <v>264</v>
      </c>
      <c r="E67" s="236">
        <f>SUM(G2:G64)</f>
        <v>0</v>
      </c>
      <c r="F67" s="237"/>
      <c r="G67" s="109"/>
      <c r="H67" s="236">
        <f>SUM(J2:J64)</f>
        <v>0</v>
      </c>
      <c r="I67" s="237"/>
      <c r="J67" s="109"/>
      <c r="K67" s="236">
        <f>SUM(M2:M64)</f>
        <v>0</v>
      </c>
      <c r="L67" s="237"/>
      <c r="M67" s="109"/>
      <c r="N67" s="236">
        <f>SUM(P2:P64)</f>
        <v>0</v>
      </c>
      <c r="O67" s="237"/>
      <c r="P67" s="109"/>
      <c r="Q67" s="236">
        <f>SUM(S2:S64)</f>
        <v>0</v>
      </c>
      <c r="R67" s="237"/>
      <c r="S67" s="109"/>
      <c r="T67" s="236">
        <f>SUM(V2:V64)</f>
        <v>0</v>
      </c>
      <c r="U67" s="237"/>
      <c r="V67" s="109"/>
      <c r="W67" s="236">
        <f>SUM(Y2:Y64)</f>
        <v>0</v>
      </c>
      <c r="X67" s="237"/>
      <c r="Y67" s="188"/>
      <c r="Z67" s="236">
        <f>SUM(AB2:AB64)</f>
        <v>0</v>
      </c>
      <c r="AA67" s="237"/>
      <c r="AB67" s="109"/>
      <c r="AC67" s="236">
        <f>SUM(AE2:AE64)</f>
        <v>0</v>
      </c>
      <c r="AD67" s="237"/>
      <c r="AE67" s="106"/>
      <c r="AF67" s="236">
        <f>SUM(AH2:AH64)</f>
        <v>0</v>
      </c>
      <c r="AG67" s="237"/>
      <c r="AH67" s="106"/>
      <c r="AI67" s="236">
        <f>SUM(AK2:AK64)</f>
        <v>0</v>
      </c>
      <c r="AJ67" s="237"/>
      <c r="AK67" s="109"/>
      <c r="AL67" s="236">
        <f>SUM(AN2:AN64)</f>
        <v>0</v>
      </c>
      <c r="AM67" s="237"/>
      <c r="AN67" s="109"/>
      <c r="AO67" s="236">
        <f>SUM(AQ2:AQ64)</f>
        <v>0</v>
      </c>
      <c r="AP67" s="237"/>
      <c r="AQ67" s="109"/>
      <c r="AR67" s="236">
        <f>SUM(AT2:AT64)</f>
        <v>0</v>
      </c>
      <c r="AS67" s="237"/>
      <c r="AT67" s="109"/>
      <c r="AU67" s="236">
        <f>SUM(AW2:AW64)</f>
        <v>0</v>
      </c>
      <c r="AV67" s="237"/>
      <c r="AW67" s="109"/>
      <c r="AX67" s="236">
        <f>SUM(AZ2:AZ64)</f>
        <v>0</v>
      </c>
      <c r="AY67" s="237"/>
      <c r="AZ67" s="109"/>
      <c r="BA67" s="236">
        <f>SUM(BC2:BC64)</f>
        <v>0</v>
      </c>
      <c r="BB67" s="237"/>
      <c r="BC67" s="109"/>
      <c r="BD67" s="236">
        <f>SUM(BF2:BF64)</f>
        <v>0</v>
      </c>
      <c r="BE67" s="237"/>
      <c r="BF67" s="109"/>
      <c r="BG67" s="236">
        <f>SUM(BI2:BI64)</f>
        <v>0</v>
      </c>
      <c r="BH67" s="237"/>
      <c r="BI67" s="106"/>
      <c r="BJ67" s="236">
        <f>SUM(BL2:BL64)</f>
        <v>0</v>
      </c>
      <c r="BK67" s="237"/>
      <c r="BL67" s="106"/>
      <c r="BM67" s="236">
        <f>SUM(BO2:BO64)</f>
        <v>0</v>
      </c>
      <c r="BN67" s="237"/>
      <c r="BO67" s="109"/>
      <c r="BP67" s="236">
        <f>SUM(BR2:BR64)</f>
        <v>0</v>
      </c>
      <c r="BQ67" s="237"/>
      <c r="BR67" s="109"/>
      <c r="BS67" s="236">
        <f>SUM(BU2:BU64)</f>
        <v>0</v>
      </c>
      <c r="BT67" s="237"/>
      <c r="BU67" s="109"/>
      <c r="BV67" s="236">
        <f>SUM(BX2:BX64)</f>
        <v>0</v>
      </c>
      <c r="BW67" s="237"/>
      <c r="BX67" s="109"/>
      <c r="BY67" s="236">
        <f>SUM(CA2:CA64)</f>
        <v>0</v>
      </c>
      <c r="BZ67" s="237"/>
      <c r="CA67" s="109"/>
      <c r="CB67" s="236">
        <f>SUM(CD2:CD64)</f>
        <v>0</v>
      </c>
      <c r="CC67" s="237"/>
      <c r="CD67" s="109"/>
      <c r="CE67" s="236">
        <f>SUM(CG2:CG64)</f>
        <v>0</v>
      </c>
      <c r="CF67" s="237"/>
      <c r="CG67" s="109"/>
      <c r="CH67" s="236">
        <f>SUM(CJ2:CJ64)</f>
        <v>0</v>
      </c>
      <c r="CI67" s="237"/>
      <c r="CJ67" s="109"/>
      <c r="CK67" s="236">
        <f>SUM(CM2:CM64)</f>
        <v>0</v>
      </c>
      <c r="CL67" s="237"/>
      <c r="CM67" s="106"/>
      <c r="CN67" s="236">
        <f>SUM(CP2:CP64)</f>
        <v>0</v>
      </c>
      <c r="CO67" s="237"/>
      <c r="CP67" s="106"/>
      <c r="CQ67" s="236">
        <f>SUM(CS2:CS64)</f>
        <v>0</v>
      </c>
      <c r="CR67" s="237"/>
      <c r="CS67" s="109"/>
      <c r="CT67" s="236">
        <f>SUM(CV2:CV64)</f>
        <v>0</v>
      </c>
      <c r="CU67" s="237"/>
      <c r="CV67" s="109"/>
      <c r="CW67" s="236">
        <f>SUM(CY2:CY64)</f>
        <v>0</v>
      </c>
      <c r="CX67" s="237"/>
      <c r="CY67" s="109"/>
      <c r="CZ67" s="236">
        <f>SUM(DB2:DB64)</f>
        <v>0</v>
      </c>
      <c r="DA67" s="237"/>
      <c r="DB67" s="109"/>
      <c r="DC67" s="236">
        <f>SUM(DE2:DE64)</f>
        <v>0</v>
      </c>
      <c r="DD67" s="237"/>
      <c r="DE67" s="109"/>
      <c r="DF67" s="236">
        <f>SUM(DH2:DH64)</f>
        <v>0</v>
      </c>
      <c r="DG67" s="237"/>
      <c r="DH67" s="109"/>
      <c r="DI67" s="236">
        <f>SUM(DK2:DK64)</f>
        <v>0</v>
      </c>
      <c r="DJ67" s="237"/>
      <c r="DK67" s="109"/>
      <c r="DL67" s="236">
        <f>SUM(DN2:DN64)</f>
        <v>0</v>
      </c>
      <c r="DM67" s="237"/>
      <c r="DN67" s="109"/>
      <c r="DO67" s="236">
        <f>SUM(DQ2:DQ64)</f>
        <v>0</v>
      </c>
      <c r="DP67" s="237"/>
      <c r="DQ67" s="106"/>
      <c r="DR67" s="236">
        <f>SUM(DT2:DT64)</f>
        <v>0</v>
      </c>
      <c r="DS67" s="237"/>
      <c r="DT67" s="106"/>
      <c r="DU67" s="236">
        <f>SUM(DW2:DW64)</f>
        <v>0</v>
      </c>
      <c r="DV67" s="237"/>
      <c r="DW67" s="106"/>
      <c r="DX67" s="236">
        <f>SUM(DZ2:DZ64)</f>
        <v>0</v>
      </c>
      <c r="DY67" s="237"/>
      <c r="DZ67" s="106"/>
      <c r="EA67" s="236">
        <f>SUM(EC2:EC64)</f>
        <v>0</v>
      </c>
      <c r="EB67" s="237"/>
      <c r="EC67" s="109"/>
      <c r="ED67" s="236">
        <f>SUM(EF2:EF64)</f>
        <v>0</v>
      </c>
      <c r="EE67" s="237"/>
      <c r="EF67" s="109"/>
      <c r="EG67" s="236">
        <f>SUM(EI2:EI64)</f>
        <v>0</v>
      </c>
      <c r="EH67" s="237"/>
      <c r="EI67" s="109"/>
      <c r="EJ67" s="236">
        <f>SUM(EL2:EL64)</f>
        <v>0</v>
      </c>
      <c r="EK67" s="237"/>
      <c r="EL67" s="109"/>
      <c r="EM67" s="236">
        <f>SUM(EO2:EO64)</f>
        <v>0</v>
      </c>
      <c r="EN67" s="237"/>
      <c r="EO67" s="109"/>
      <c r="EP67" s="236">
        <f>SUM(ER2:ER64)</f>
        <v>0</v>
      </c>
      <c r="EQ67" s="237"/>
      <c r="ER67" s="109"/>
      <c r="ES67" s="236">
        <f>SUM(EU2:EU64)</f>
        <v>0</v>
      </c>
      <c r="ET67" s="237"/>
      <c r="EU67" s="109"/>
      <c r="EV67" s="236">
        <f>SUM(EX2:EX64)</f>
        <v>0</v>
      </c>
      <c r="EW67" s="237"/>
      <c r="EX67" s="109"/>
      <c r="EY67" s="236">
        <f>SUM(FA2:FA64)</f>
        <v>0</v>
      </c>
      <c r="EZ67" s="237"/>
      <c r="FA67" s="106"/>
      <c r="FB67" s="236">
        <f>SUM(FD2:FD64)</f>
        <v>0</v>
      </c>
      <c r="FC67" s="237"/>
      <c r="FD67" s="106"/>
      <c r="FE67" s="236">
        <f>SUM(FG2:FG64)</f>
        <v>0</v>
      </c>
      <c r="FF67" s="237"/>
      <c r="FG67" s="106"/>
      <c r="FH67" s="236">
        <f>SUM(FJ2:FJ64)</f>
        <v>0</v>
      </c>
      <c r="FI67" s="237"/>
      <c r="FJ67" s="106"/>
      <c r="FK67" s="236">
        <f>SUM(FM2:FM64)</f>
        <v>0</v>
      </c>
      <c r="FL67" s="237"/>
      <c r="FM67" s="109"/>
      <c r="FN67" s="236">
        <f>SUM(FP2:FP64)</f>
        <v>0</v>
      </c>
      <c r="FO67" s="237"/>
      <c r="FP67" s="109"/>
      <c r="FQ67" s="236">
        <f>SUM(FS2:FS64)</f>
        <v>0</v>
      </c>
      <c r="FR67" s="237"/>
      <c r="FS67" s="109"/>
      <c r="FT67" s="236">
        <f>SUM(FV2:FV64)</f>
        <v>0</v>
      </c>
      <c r="FU67" s="237"/>
      <c r="FV67" s="109"/>
      <c r="FW67" s="236">
        <f>SUM(FY2:FY64)</f>
        <v>0</v>
      </c>
      <c r="FX67" s="237"/>
      <c r="FY67" s="109"/>
      <c r="FZ67" s="236">
        <f>SUM(GB2:GB64)</f>
        <v>0</v>
      </c>
      <c r="GA67" s="237"/>
      <c r="GB67" s="109"/>
      <c r="GC67" s="236">
        <f>SUM(GE2:GE64)</f>
        <v>0</v>
      </c>
      <c r="GD67" s="237"/>
      <c r="GE67" s="109"/>
      <c r="GF67" s="236">
        <f>SUM(GH2:GH64)</f>
        <v>0</v>
      </c>
      <c r="GG67" s="237"/>
      <c r="GH67" s="109"/>
      <c r="GI67" s="236">
        <f>SUM(GK2:GK64)</f>
        <v>0</v>
      </c>
      <c r="GJ67" s="237"/>
      <c r="GK67" s="106"/>
      <c r="GL67" s="236">
        <f>SUM(GN2:GN64)</f>
        <v>0</v>
      </c>
      <c r="GM67" s="237"/>
      <c r="GN67" s="106"/>
      <c r="GO67" s="236">
        <f>SUM(GQ2:GQ64)</f>
        <v>0</v>
      </c>
      <c r="GP67" s="237"/>
      <c r="GQ67" s="106"/>
      <c r="GR67" s="236">
        <f>SUM(GT2:GT64)</f>
        <v>0</v>
      </c>
      <c r="GS67" s="237"/>
      <c r="GT67" s="106"/>
      <c r="GU67" s="236">
        <f>SUM(GW2:GW64)</f>
        <v>0</v>
      </c>
      <c r="GV67" s="237"/>
      <c r="GW67" s="109"/>
      <c r="GX67" s="236">
        <f>SUM(GZ2:GZ64)</f>
        <v>0</v>
      </c>
      <c r="GY67" s="237"/>
      <c r="GZ67" s="109"/>
      <c r="HA67" s="236">
        <f>SUM(HC2:HC64)</f>
        <v>0</v>
      </c>
      <c r="HB67" s="237"/>
      <c r="HC67" s="109"/>
      <c r="HD67" s="236">
        <f>SUM(HF2:HF64)</f>
        <v>0</v>
      </c>
      <c r="HE67" s="237"/>
      <c r="HF67" s="109"/>
      <c r="HG67" s="236">
        <f>SUM(HI2:HI64)</f>
        <v>0</v>
      </c>
      <c r="HH67" s="237"/>
      <c r="HI67" s="109"/>
      <c r="HJ67" s="236">
        <f>SUM(HL2:HL64)</f>
        <v>0</v>
      </c>
      <c r="HK67" s="237"/>
      <c r="HL67" s="109"/>
      <c r="HM67" s="236">
        <f>SUM(HO2:HO64)</f>
        <v>0</v>
      </c>
      <c r="HN67" s="237"/>
      <c r="HO67" s="109"/>
      <c r="HP67" s="236">
        <f>SUM(HR2:HR64)</f>
        <v>0</v>
      </c>
      <c r="HQ67" s="237"/>
      <c r="HR67" s="109"/>
      <c r="HS67" s="236">
        <f>SUM(HU2:HU64)</f>
        <v>0</v>
      </c>
      <c r="HT67" s="237"/>
      <c r="HU67" s="106"/>
      <c r="HV67" s="236">
        <f>SUM(HX2:HX64)</f>
        <v>0</v>
      </c>
      <c r="HW67" s="237"/>
      <c r="HX67" s="106"/>
      <c r="HY67" s="236">
        <f>SUM(IA2:IA64)</f>
        <v>0</v>
      </c>
      <c r="HZ67" s="237"/>
      <c r="IA67" s="106"/>
      <c r="IB67" s="236">
        <f>SUM(ID2:ID64)</f>
        <v>0</v>
      </c>
      <c r="IC67" s="237"/>
      <c r="ID67" s="106"/>
      <c r="IE67" s="236">
        <f>SUM(IG2:IG64)</f>
        <v>0</v>
      </c>
      <c r="IF67" s="237"/>
      <c r="IG67" s="109"/>
      <c r="IH67" s="236">
        <f>SUM(IJ2:IJ64)</f>
        <v>0</v>
      </c>
      <c r="II67" s="237"/>
      <c r="IJ67" s="109"/>
      <c r="IK67" s="236">
        <f>SUM(IM2:IM64)</f>
        <v>0</v>
      </c>
      <c r="IL67" s="237"/>
      <c r="IM67" s="109"/>
      <c r="IN67" s="236">
        <f>SUM(IP2:IP64)</f>
        <v>0</v>
      </c>
      <c r="IO67" s="237"/>
      <c r="IP67" s="109"/>
      <c r="IQ67" s="236">
        <f>SUM(IS2:IS64)</f>
        <v>0</v>
      </c>
      <c r="IR67" s="237"/>
      <c r="IS67" s="109"/>
      <c r="IT67" s="236">
        <f>SUM(IV2:IV64)</f>
        <v>0</v>
      </c>
      <c r="IU67" s="237"/>
      <c r="IV67" s="109"/>
      <c r="IW67" s="236">
        <f>SUM(IY2:IY64)</f>
        <v>0</v>
      </c>
      <c r="IX67" s="237"/>
      <c r="IY67" s="109"/>
      <c r="IZ67" s="236">
        <f>SUM(JB2:JB64)</f>
        <v>0</v>
      </c>
      <c r="JA67" s="237"/>
      <c r="JB67" s="109"/>
      <c r="JC67" s="236">
        <f>SUM(JE2:JE64)</f>
        <v>0</v>
      </c>
      <c r="JD67" s="237"/>
      <c r="JE67" s="106"/>
      <c r="JF67" s="236">
        <f>SUM(JH2:JH64)</f>
        <v>0</v>
      </c>
      <c r="JG67" s="237"/>
      <c r="JH67" s="106"/>
      <c r="JI67" s="236">
        <f>SUM(JK2:JK64)</f>
        <v>0</v>
      </c>
      <c r="JJ67" s="237"/>
      <c r="JK67" s="109"/>
      <c r="JL67" s="236">
        <f>SUM(JN2:JN64)</f>
        <v>0</v>
      </c>
      <c r="JM67" s="237"/>
      <c r="JN67" s="106"/>
      <c r="JO67" s="236">
        <f>SUM(JQ2:JQ64)</f>
        <v>0</v>
      </c>
      <c r="JP67" s="237"/>
      <c r="JQ67" s="106"/>
      <c r="JR67" s="236">
        <f>SUM(JT2:JT64)</f>
        <v>0</v>
      </c>
      <c r="JS67" s="237"/>
      <c r="JT67" s="109"/>
      <c r="JU67" s="236">
        <f>SUM(JW2:JW64)</f>
        <v>0</v>
      </c>
      <c r="JV67" s="237"/>
      <c r="JW67" s="106"/>
      <c r="JX67" s="236">
        <f>SUM(JZ2:JZ64)</f>
        <v>0</v>
      </c>
      <c r="JY67" s="237"/>
      <c r="JZ67" s="106"/>
      <c r="KA67" s="236">
        <f>SUM(KC2:KC64)</f>
        <v>0</v>
      </c>
      <c r="KB67" s="237"/>
      <c r="KC67" s="109"/>
      <c r="KD67" s="236">
        <f>SUM(KF2:KF64)</f>
        <v>0</v>
      </c>
      <c r="KE67" s="237"/>
      <c r="KF67" s="106"/>
      <c r="KG67" s="236">
        <f>SUM(KI2:KI64)</f>
        <v>0</v>
      </c>
      <c r="KH67" s="237"/>
      <c r="KI67" s="106"/>
      <c r="KJ67" s="236">
        <f>SUM(KL2:KL64)</f>
        <v>0</v>
      </c>
      <c r="KK67" s="237"/>
      <c r="KL67" s="109"/>
      <c r="KM67" s="236">
        <f>SUM(KO2:KO64)</f>
        <v>0</v>
      </c>
      <c r="KN67" s="237"/>
      <c r="KO67" s="106"/>
      <c r="KP67" s="236">
        <f>SUM(KR2:KR64)</f>
        <v>0</v>
      </c>
      <c r="KQ67" s="237"/>
      <c r="KR67" s="106"/>
    </row>
  </sheetData>
  <sheetProtection password="960F" sheet="1" objects="1" scenarios="1" selectLockedCells="1"/>
  <mergeCells count="6616">
    <mergeCell ref="KG67:KH67"/>
    <mergeCell ref="KJ67:KK67"/>
    <mergeCell ref="KM67:KN67"/>
    <mergeCell ref="KP67:KQ67"/>
    <mergeCell ref="KG64:KH64"/>
    <mergeCell ref="KJ64:KK64"/>
    <mergeCell ref="KM64:KN64"/>
    <mergeCell ref="KP64:KQ64"/>
    <mergeCell ref="KG65:KH65"/>
    <mergeCell ref="KJ65:KK65"/>
    <mergeCell ref="KM65:KN65"/>
    <mergeCell ref="KP65:KQ65"/>
    <mergeCell ref="KG66:KH66"/>
    <mergeCell ref="KJ66:KK66"/>
    <mergeCell ref="KM66:KN66"/>
    <mergeCell ref="KP66:KQ66"/>
    <mergeCell ref="KG61:KH61"/>
    <mergeCell ref="KJ61:KK61"/>
    <mergeCell ref="KM61:KN61"/>
    <mergeCell ref="KP61:KQ61"/>
    <mergeCell ref="KG62:KH62"/>
    <mergeCell ref="KJ62:KK62"/>
    <mergeCell ref="KM62:KN62"/>
    <mergeCell ref="KP62:KQ62"/>
    <mergeCell ref="KG63:KH63"/>
    <mergeCell ref="KJ63:KK63"/>
    <mergeCell ref="KM63:KN63"/>
    <mergeCell ref="KP63:KQ63"/>
    <mergeCell ref="KG58:KH58"/>
    <mergeCell ref="KJ58:KK58"/>
    <mergeCell ref="KM58:KN58"/>
    <mergeCell ref="KP58:KQ58"/>
    <mergeCell ref="KG59:KH59"/>
    <mergeCell ref="KJ59:KK59"/>
    <mergeCell ref="KM59:KN59"/>
    <mergeCell ref="KP59:KQ59"/>
    <mergeCell ref="KG60:KH60"/>
    <mergeCell ref="KJ60:KK60"/>
    <mergeCell ref="KM60:KN60"/>
    <mergeCell ref="KP60:KQ60"/>
    <mergeCell ref="KG55:KH55"/>
    <mergeCell ref="KJ55:KK55"/>
    <mergeCell ref="KM55:KN55"/>
    <mergeCell ref="KP55:KQ55"/>
    <mergeCell ref="KG56:KH56"/>
    <mergeCell ref="KJ56:KK56"/>
    <mergeCell ref="KM56:KN56"/>
    <mergeCell ref="KP56:KQ56"/>
    <mergeCell ref="KG57:KH57"/>
    <mergeCell ref="KJ57:KK57"/>
    <mergeCell ref="KM57:KN57"/>
    <mergeCell ref="KP57:KQ57"/>
    <mergeCell ref="KG52:KH52"/>
    <mergeCell ref="KJ52:KK52"/>
    <mergeCell ref="KM52:KN52"/>
    <mergeCell ref="KP52:KQ52"/>
    <mergeCell ref="KG53:KH53"/>
    <mergeCell ref="KJ53:KK53"/>
    <mergeCell ref="KM53:KN53"/>
    <mergeCell ref="KP53:KQ53"/>
    <mergeCell ref="KG54:KH54"/>
    <mergeCell ref="KJ54:KK54"/>
    <mergeCell ref="KM54:KN54"/>
    <mergeCell ref="KP54:KQ54"/>
    <mergeCell ref="KG49:KH49"/>
    <mergeCell ref="KJ49:KK49"/>
    <mergeCell ref="KM49:KN49"/>
    <mergeCell ref="KP49:KQ49"/>
    <mergeCell ref="KG50:KH50"/>
    <mergeCell ref="KJ50:KK50"/>
    <mergeCell ref="KM50:KN50"/>
    <mergeCell ref="KP50:KQ50"/>
    <mergeCell ref="KG51:KH51"/>
    <mergeCell ref="KJ51:KK51"/>
    <mergeCell ref="KM51:KN51"/>
    <mergeCell ref="KP51:KQ51"/>
    <mergeCell ref="KG46:KH46"/>
    <mergeCell ref="KJ46:KK46"/>
    <mergeCell ref="KM46:KN46"/>
    <mergeCell ref="KP46:KQ46"/>
    <mergeCell ref="KG47:KH47"/>
    <mergeCell ref="KJ47:KK47"/>
    <mergeCell ref="KM47:KN47"/>
    <mergeCell ref="KP47:KQ47"/>
    <mergeCell ref="KG48:KH48"/>
    <mergeCell ref="KJ48:KK48"/>
    <mergeCell ref="KM48:KN48"/>
    <mergeCell ref="KP48:KQ48"/>
    <mergeCell ref="KG43:KH43"/>
    <mergeCell ref="KJ43:KK43"/>
    <mergeCell ref="KM43:KN43"/>
    <mergeCell ref="KP43:KQ43"/>
    <mergeCell ref="KG44:KH44"/>
    <mergeCell ref="KJ44:KK44"/>
    <mergeCell ref="KM44:KN44"/>
    <mergeCell ref="KP44:KQ44"/>
    <mergeCell ref="KG45:KH45"/>
    <mergeCell ref="KJ45:KK45"/>
    <mergeCell ref="KM45:KN45"/>
    <mergeCell ref="KP45:KQ45"/>
    <mergeCell ref="KG40:KH40"/>
    <mergeCell ref="KJ40:KK40"/>
    <mergeCell ref="KM40:KN40"/>
    <mergeCell ref="KP40:KQ40"/>
    <mergeCell ref="KG41:KH41"/>
    <mergeCell ref="KJ41:KK41"/>
    <mergeCell ref="KM41:KN41"/>
    <mergeCell ref="KP41:KQ41"/>
    <mergeCell ref="KG42:KH42"/>
    <mergeCell ref="KJ42:KK42"/>
    <mergeCell ref="KM42:KN42"/>
    <mergeCell ref="KP42:KQ42"/>
    <mergeCell ref="KG37:KH37"/>
    <mergeCell ref="KJ37:KK37"/>
    <mergeCell ref="KM37:KN37"/>
    <mergeCell ref="KP37:KQ37"/>
    <mergeCell ref="KG38:KH38"/>
    <mergeCell ref="KJ38:KK38"/>
    <mergeCell ref="KM38:KN38"/>
    <mergeCell ref="KP38:KQ38"/>
    <mergeCell ref="KG39:KH39"/>
    <mergeCell ref="KJ39:KK39"/>
    <mergeCell ref="KM39:KN39"/>
    <mergeCell ref="KP39:KQ39"/>
    <mergeCell ref="KG34:KH34"/>
    <mergeCell ref="KJ34:KK34"/>
    <mergeCell ref="KM34:KN34"/>
    <mergeCell ref="KP34:KQ34"/>
    <mergeCell ref="KG35:KH35"/>
    <mergeCell ref="KJ35:KK35"/>
    <mergeCell ref="KM35:KN35"/>
    <mergeCell ref="KP35:KQ35"/>
    <mergeCell ref="KG36:KH36"/>
    <mergeCell ref="KJ36:KK36"/>
    <mergeCell ref="KM36:KN36"/>
    <mergeCell ref="KP36:KQ36"/>
    <mergeCell ref="KG31:KH31"/>
    <mergeCell ref="KJ31:KK31"/>
    <mergeCell ref="KM31:KN31"/>
    <mergeCell ref="KP31:KQ31"/>
    <mergeCell ref="KG32:KH32"/>
    <mergeCell ref="KJ32:KK32"/>
    <mergeCell ref="KM32:KN32"/>
    <mergeCell ref="KP32:KQ32"/>
    <mergeCell ref="KG33:KH33"/>
    <mergeCell ref="KJ33:KK33"/>
    <mergeCell ref="KM33:KN33"/>
    <mergeCell ref="KP33:KQ33"/>
    <mergeCell ref="KG28:KH28"/>
    <mergeCell ref="KJ28:KK28"/>
    <mergeCell ref="KM28:KN28"/>
    <mergeCell ref="KP28:KQ28"/>
    <mergeCell ref="KG29:KH29"/>
    <mergeCell ref="KJ29:KK29"/>
    <mergeCell ref="KM29:KN29"/>
    <mergeCell ref="KP29:KQ29"/>
    <mergeCell ref="KG30:KH30"/>
    <mergeCell ref="KJ30:KK30"/>
    <mergeCell ref="KM30:KN30"/>
    <mergeCell ref="KP30:KQ30"/>
    <mergeCell ref="KG25:KH25"/>
    <mergeCell ref="KJ25:KK25"/>
    <mergeCell ref="KM25:KN25"/>
    <mergeCell ref="KP25:KQ25"/>
    <mergeCell ref="KG26:KH26"/>
    <mergeCell ref="KJ26:KK26"/>
    <mergeCell ref="KM26:KN26"/>
    <mergeCell ref="KP26:KQ26"/>
    <mergeCell ref="KG27:KH27"/>
    <mergeCell ref="KJ27:KK27"/>
    <mergeCell ref="KM27:KN27"/>
    <mergeCell ref="KP27:KQ27"/>
    <mergeCell ref="KG22:KH22"/>
    <mergeCell ref="KJ22:KK22"/>
    <mergeCell ref="KM22:KN22"/>
    <mergeCell ref="KP22:KQ22"/>
    <mergeCell ref="KG23:KH23"/>
    <mergeCell ref="KJ23:KK23"/>
    <mergeCell ref="KM23:KN23"/>
    <mergeCell ref="KP23:KQ23"/>
    <mergeCell ref="KG24:KH24"/>
    <mergeCell ref="KJ24:KK24"/>
    <mergeCell ref="KM24:KN24"/>
    <mergeCell ref="KP24:KQ24"/>
    <mergeCell ref="KG19:KH19"/>
    <mergeCell ref="KJ19:KK19"/>
    <mergeCell ref="KM19:KN19"/>
    <mergeCell ref="KP19:KQ19"/>
    <mergeCell ref="KG20:KH20"/>
    <mergeCell ref="KJ20:KK20"/>
    <mergeCell ref="KM20:KN20"/>
    <mergeCell ref="KP20:KQ20"/>
    <mergeCell ref="KG21:KH21"/>
    <mergeCell ref="KJ21:KK21"/>
    <mergeCell ref="KM21:KN21"/>
    <mergeCell ref="KP21:KQ21"/>
    <mergeCell ref="KG16:KH16"/>
    <mergeCell ref="KJ16:KK16"/>
    <mergeCell ref="KM16:KN16"/>
    <mergeCell ref="KP16:KQ16"/>
    <mergeCell ref="KG17:KH17"/>
    <mergeCell ref="KJ17:KK17"/>
    <mergeCell ref="KM17:KN17"/>
    <mergeCell ref="KP17:KQ17"/>
    <mergeCell ref="KG18:KH18"/>
    <mergeCell ref="KJ18:KK18"/>
    <mergeCell ref="KM18:KN18"/>
    <mergeCell ref="KP18:KQ18"/>
    <mergeCell ref="KG13:KH13"/>
    <mergeCell ref="KJ13:KK13"/>
    <mergeCell ref="KM13:KN13"/>
    <mergeCell ref="KP13:KQ13"/>
    <mergeCell ref="KG14:KH14"/>
    <mergeCell ref="KJ14:KK14"/>
    <mergeCell ref="KM14:KN14"/>
    <mergeCell ref="KP14:KQ14"/>
    <mergeCell ref="KG15:KH15"/>
    <mergeCell ref="KJ15:KK15"/>
    <mergeCell ref="KM15:KN15"/>
    <mergeCell ref="KP15:KQ15"/>
    <mergeCell ref="KG10:KH10"/>
    <mergeCell ref="KJ10:KK10"/>
    <mergeCell ref="KM10:KN10"/>
    <mergeCell ref="KP10:KQ10"/>
    <mergeCell ref="KG11:KH11"/>
    <mergeCell ref="KJ11:KK11"/>
    <mergeCell ref="KM11:KN11"/>
    <mergeCell ref="KP11:KQ11"/>
    <mergeCell ref="KG12:KH12"/>
    <mergeCell ref="KJ12:KK12"/>
    <mergeCell ref="KM12:KN12"/>
    <mergeCell ref="KP12:KQ12"/>
    <mergeCell ref="KM6:KN6"/>
    <mergeCell ref="KP6:KQ6"/>
    <mergeCell ref="KG7:KH7"/>
    <mergeCell ref="KJ7:KK7"/>
    <mergeCell ref="KM7:KN7"/>
    <mergeCell ref="KP7:KQ7"/>
    <mergeCell ref="KG8:KH8"/>
    <mergeCell ref="KJ8:KK8"/>
    <mergeCell ref="KM8:KN8"/>
    <mergeCell ref="KP8:KQ8"/>
    <mergeCell ref="KG9:KH9"/>
    <mergeCell ref="KJ9:KK9"/>
    <mergeCell ref="KM9:KN9"/>
    <mergeCell ref="KP9:KQ9"/>
    <mergeCell ref="JO67:JP67"/>
    <mergeCell ref="JR67:JS67"/>
    <mergeCell ref="JU67:JV67"/>
    <mergeCell ref="JX67:JY67"/>
    <mergeCell ref="KA67:KB67"/>
    <mergeCell ref="KD67:KE67"/>
    <mergeCell ref="KG2:KH2"/>
    <mergeCell ref="KJ2:KK2"/>
    <mergeCell ref="KM2:KN2"/>
    <mergeCell ref="KP2:KQ2"/>
    <mergeCell ref="KG3:KH3"/>
    <mergeCell ref="KJ3:KK3"/>
    <mergeCell ref="KM3:KN3"/>
    <mergeCell ref="KP3:KQ3"/>
    <mergeCell ref="KG4:KH4"/>
    <mergeCell ref="KJ4:KK4"/>
    <mergeCell ref="KM4:KN4"/>
    <mergeCell ref="KP4:KQ4"/>
    <mergeCell ref="KG5:KH5"/>
    <mergeCell ref="KJ5:KK5"/>
    <mergeCell ref="KM5:KN5"/>
    <mergeCell ref="KP5:KQ5"/>
    <mergeCell ref="KG6:KH6"/>
    <mergeCell ref="KJ6:KK6"/>
    <mergeCell ref="JO64:JP64"/>
    <mergeCell ref="JR64:JS64"/>
    <mergeCell ref="JU64:JV64"/>
    <mergeCell ref="JX64:JY64"/>
    <mergeCell ref="KA64:KB64"/>
    <mergeCell ref="KD64:KE64"/>
    <mergeCell ref="JO65:JP65"/>
    <mergeCell ref="JR65:JS65"/>
    <mergeCell ref="JU65:JV65"/>
    <mergeCell ref="JX65:JY65"/>
    <mergeCell ref="KA65:KB65"/>
    <mergeCell ref="KD65:KE65"/>
    <mergeCell ref="JO66:JP66"/>
    <mergeCell ref="JR66:JS66"/>
    <mergeCell ref="JU66:JV66"/>
    <mergeCell ref="JX66:JY66"/>
    <mergeCell ref="KA66:KB66"/>
    <mergeCell ref="KD66:KE66"/>
    <mergeCell ref="JO61:JP61"/>
    <mergeCell ref="JR61:JS61"/>
    <mergeCell ref="JU61:JV61"/>
    <mergeCell ref="JX61:JY61"/>
    <mergeCell ref="KA61:KB61"/>
    <mergeCell ref="KD61:KE61"/>
    <mergeCell ref="JO62:JP62"/>
    <mergeCell ref="JR62:JS62"/>
    <mergeCell ref="JU62:JV62"/>
    <mergeCell ref="JX62:JY62"/>
    <mergeCell ref="KA62:KB62"/>
    <mergeCell ref="KD62:KE62"/>
    <mergeCell ref="JO63:JP63"/>
    <mergeCell ref="JR63:JS63"/>
    <mergeCell ref="JU63:JV63"/>
    <mergeCell ref="JX63:JY63"/>
    <mergeCell ref="KA63:KB63"/>
    <mergeCell ref="KD63:KE63"/>
    <mergeCell ref="JO58:JP58"/>
    <mergeCell ref="JR58:JS58"/>
    <mergeCell ref="JU58:JV58"/>
    <mergeCell ref="JX58:JY58"/>
    <mergeCell ref="KA58:KB58"/>
    <mergeCell ref="KD58:KE58"/>
    <mergeCell ref="JO59:JP59"/>
    <mergeCell ref="JR59:JS59"/>
    <mergeCell ref="JU59:JV59"/>
    <mergeCell ref="JX59:JY59"/>
    <mergeCell ref="KA59:KB59"/>
    <mergeCell ref="KD59:KE59"/>
    <mergeCell ref="JO60:JP60"/>
    <mergeCell ref="JR60:JS60"/>
    <mergeCell ref="JU60:JV60"/>
    <mergeCell ref="JX60:JY60"/>
    <mergeCell ref="KA60:KB60"/>
    <mergeCell ref="KD60:KE60"/>
    <mergeCell ref="JO55:JP55"/>
    <mergeCell ref="JR55:JS55"/>
    <mergeCell ref="JU55:JV55"/>
    <mergeCell ref="JX55:JY55"/>
    <mergeCell ref="KA55:KB55"/>
    <mergeCell ref="KD55:KE55"/>
    <mergeCell ref="JO56:JP56"/>
    <mergeCell ref="JR56:JS56"/>
    <mergeCell ref="JU56:JV56"/>
    <mergeCell ref="JX56:JY56"/>
    <mergeCell ref="KA56:KB56"/>
    <mergeCell ref="KD56:KE56"/>
    <mergeCell ref="JO57:JP57"/>
    <mergeCell ref="JR57:JS57"/>
    <mergeCell ref="JU57:JV57"/>
    <mergeCell ref="JX57:JY57"/>
    <mergeCell ref="KA57:KB57"/>
    <mergeCell ref="KD57:KE57"/>
    <mergeCell ref="JO52:JP52"/>
    <mergeCell ref="JR52:JS52"/>
    <mergeCell ref="JU52:JV52"/>
    <mergeCell ref="JX52:JY52"/>
    <mergeCell ref="KA52:KB52"/>
    <mergeCell ref="KD52:KE52"/>
    <mergeCell ref="JO53:JP53"/>
    <mergeCell ref="JR53:JS53"/>
    <mergeCell ref="JU53:JV53"/>
    <mergeCell ref="JX53:JY53"/>
    <mergeCell ref="KA53:KB53"/>
    <mergeCell ref="KD53:KE53"/>
    <mergeCell ref="JO54:JP54"/>
    <mergeCell ref="JR54:JS54"/>
    <mergeCell ref="JU54:JV54"/>
    <mergeCell ref="JX54:JY54"/>
    <mergeCell ref="KA54:KB54"/>
    <mergeCell ref="KD54:KE54"/>
    <mergeCell ref="JO49:JP49"/>
    <mergeCell ref="JR49:JS49"/>
    <mergeCell ref="JU49:JV49"/>
    <mergeCell ref="JX49:JY49"/>
    <mergeCell ref="KA49:KB49"/>
    <mergeCell ref="KD49:KE49"/>
    <mergeCell ref="JO50:JP50"/>
    <mergeCell ref="JR50:JS50"/>
    <mergeCell ref="JU50:JV50"/>
    <mergeCell ref="JX50:JY50"/>
    <mergeCell ref="KA50:KB50"/>
    <mergeCell ref="KD50:KE50"/>
    <mergeCell ref="JO51:JP51"/>
    <mergeCell ref="JR51:JS51"/>
    <mergeCell ref="JU51:JV51"/>
    <mergeCell ref="JX51:JY51"/>
    <mergeCell ref="KA51:KB51"/>
    <mergeCell ref="KD51:KE51"/>
    <mergeCell ref="JO46:JP46"/>
    <mergeCell ref="JR46:JS46"/>
    <mergeCell ref="JU46:JV46"/>
    <mergeCell ref="JX46:JY46"/>
    <mergeCell ref="KA46:KB46"/>
    <mergeCell ref="KD46:KE46"/>
    <mergeCell ref="JO47:JP47"/>
    <mergeCell ref="JR47:JS47"/>
    <mergeCell ref="JU47:JV47"/>
    <mergeCell ref="JX47:JY47"/>
    <mergeCell ref="KA47:KB47"/>
    <mergeCell ref="KD47:KE47"/>
    <mergeCell ref="JO48:JP48"/>
    <mergeCell ref="JR48:JS48"/>
    <mergeCell ref="JU48:JV48"/>
    <mergeCell ref="JX48:JY48"/>
    <mergeCell ref="KA48:KB48"/>
    <mergeCell ref="KD48:KE48"/>
    <mergeCell ref="JO43:JP43"/>
    <mergeCell ref="JR43:JS43"/>
    <mergeCell ref="JU43:JV43"/>
    <mergeCell ref="JX43:JY43"/>
    <mergeCell ref="KA43:KB43"/>
    <mergeCell ref="KD43:KE43"/>
    <mergeCell ref="JO44:JP44"/>
    <mergeCell ref="JR44:JS44"/>
    <mergeCell ref="JU44:JV44"/>
    <mergeCell ref="JX44:JY44"/>
    <mergeCell ref="KA44:KB44"/>
    <mergeCell ref="KD44:KE44"/>
    <mergeCell ref="JO45:JP45"/>
    <mergeCell ref="JR45:JS45"/>
    <mergeCell ref="JU45:JV45"/>
    <mergeCell ref="JX45:JY45"/>
    <mergeCell ref="KA45:KB45"/>
    <mergeCell ref="KD45:KE45"/>
    <mergeCell ref="JO40:JP40"/>
    <mergeCell ref="JR40:JS40"/>
    <mergeCell ref="JU40:JV40"/>
    <mergeCell ref="JX40:JY40"/>
    <mergeCell ref="KA40:KB40"/>
    <mergeCell ref="KD40:KE40"/>
    <mergeCell ref="JO41:JP41"/>
    <mergeCell ref="JR41:JS41"/>
    <mergeCell ref="JU41:JV41"/>
    <mergeCell ref="JX41:JY41"/>
    <mergeCell ref="KA41:KB41"/>
    <mergeCell ref="KD41:KE41"/>
    <mergeCell ref="JO42:JP42"/>
    <mergeCell ref="JR42:JS42"/>
    <mergeCell ref="JU42:JV42"/>
    <mergeCell ref="JX42:JY42"/>
    <mergeCell ref="KA42:KB42"/>
    <mergeCell ref="KD42:KE42"/>
    <mergeCell ref="JO37:JP37"/>
    <mergeCell ref="JR37:JS37"/>
    <mergeCell ref="JU37:JV37"/>
    <mergeCell ref="JX37:JY37"/>
    <mergeCell ref="KA37:KB37"/>
    <mergeCell ref="KD37:KE37"/>
    <mergeCell ref="JO38:JP38"/>
    <mergeCell ref="JR38:JS38"/>
    <mergeCell ref="JU38:JV38"/>
    <mergeCell ref="JX38:JY38"/>
    <mergeCell ref="KA38:KB38"/>
    <mergeCell ref="KD38:KE38"/>
    <mergeCell ref="JO39:JP39"/>
    <mergeCell ref="JR39:JS39"/>
    <mergeCell ref="JU39:JV39"/>
    <mergeCell ref="JX39:JY39"/>
    <mergeCell ref="KA39:KB39"/>
    <mergeCell ref="KD39:KE39"/>
    <mergeCell ref="JO34:JP34"/>
    <mergeCell ref="JR34:JS34"/>
    <mergeCell ref="JU34:JV34"/>
    <mergeCell ref="JX34:JY34"/>
    <mergeCell ref="KA34:KB34"/>
    <mergeCell ref="KD34:KE34"/>
    <mergeCell ref="JO35:JP35"/>
    <mergeCell ref="JR35:JS35"/>
    <mergeCell ref="JU35:JV35"/>
    <mergeCell ref="JX35:JY35"/>
    <mergeCell ref="KA35:KB35"/>
    <mergeCell ref="KD35:KE35"/>
    <mergeCell ref="JO36:JP36"/>
    <mergeCell ref="JR36:JS36"/>
    <mergeCell ref="JU36:JV36"/>
    <mergeCell ref="JX36:JY36"/>
    <mergeCell ref="KA36:KB36"/>
    <mergeCell ref="KD36:KE36"/>
    <mergeCell ref="JO31:JP31"/>
    <mergeCell ref="JR31:JS31"/>
    <mergeCell ref="JU31:JV31"/>
    <mergeCell ref="JX31:JY31"/>
    <mergeCell ref="KA31:KB31"/>
    <mergeCell ref="KD31:KE31"/>
    <mergeCell ref="JO32:JP32"/>
    <mergeCell ref="JR32:JS32"/>
    <mergeCell ref="JU32:JV32"/>
    <mergeCell ref="JX32:JY32"/>
    <mergeCell ref="KA32:KB32"/>
    <mergeCell ref="KD32:KE32"/>
    <mergeCell ref="JO33:JP33"/>
    <mergeCell ref="JR33:JS33"/>
    <mergeCell ref="JU33:JV33"/>
    <mergeCell ref="JX33:JY33"/>
    <mergeCell ref="KA33:KB33"/>
    <mergeCell ref="KD33:KE33"/>
    <mergeCell ref="JO28:JP28"/>
    <mergeCell ref="JR28:JS28"/>
    <mergeCell ref="JU28:JV28"/>
    <mergeCell ref="JX28:JY28"/>
    <mergeCell ref="KA28:KB28"/>
    <mergeCell ref="KD28:KE28"/>
    <mergeCell ref="JO29:JP29"/>
    <mergeCell ref="JR29:JS29"/>
    <mergeCell ref="JU29:JV29"/>
    <mergeCell ref="JX29:JY29"/>
    <mergeCell ref="KA29:KB29"/>
    <mergeCell ref="KD29:KE29"/>
    <mergeCell ref="JO30:JP30"/>
    <mergeCell ref="JR30:JS30"/>
    <mergeCell ref="JU30:JV30"/>
    <mergeCell ref="JX30:JY30"/>
    <mergeCell ref="KA30:KB30"/>
    <mergeCell ref="KD30:KE30"/>
    <mergeCell ref="JO25:JP25"/>
    <mergeCell ref="JR25:JS25"/>
    <mergeCell ref="JU25:JV25"/>
    <mergeCell ref="JX25:JY25"/>
    <mergeCell ref="KA25:KB25"/>
    <mergeCell ref="KD25:KE25"/>
    <mergeCell ref="JO26:JP26"/>
    <mergeCell ref="JR26:JS26"/>
    <mergeCell ref="JU26:JV26"/>
    <mergeCell ref="JX26:JY26"/>
    <mergeCell ref="KA26:KB26"/>
    <mergeCell ref="KD26:KE26"/>
    <mergeCell ref="JO27:JP27"/>
    <mergeCell ref="JR27:JS27"/>
    <mergeCell ref="JU27:JV27"/>
    <mergeCell ref="JX27:JY27"/>
    <mergeCell ref="KA27:KB27"/>
    <mergeCell ref="KD27:KE27"/>
    <mergeCell ref="JO22:JP22"/>
    <mergeCell ref="JR22:JS22"/>
    <mergeCell ref="JU22:JV22"/>
    <mergeCell ref="JX22:JY22"/>
    <mergeCell ref="KA22:KB22"/>
    <mergeCell ref="KD22:KE22"/>
    <mergeCell ref="JO23:JP23"/>
    <mergeCell ref="JR23:JS23"/>
    <mergeCell ref="JU23:JV23"/>
    <mergeCell ref="JX23:JY23"/>
    <mergeCell ref="KA23:KB23"/>
    <mergeCell ref="KD23:KE23"/>
    <mergeCell ref="JO24:JP24"/>
    <mergeCell ref="JR24:JS24"/>
    <mergeCell ref="JU24:JV24"/>
    <mergeCell ref="JX24:JY24"/>
    <mergeCell ref="KA24:KB24"/>
    <mergeCell ref="KD24:KE24"/>
    <mergeCell ref="JO19:JP19"/>
    <mergeCell ref="JR19:JS19"/>
    <mergeCell ref="JU19:JV19"/>
    <mergeCell ref="JX19:JY19"/>
    <mergeCell ref="KA19:KB19"/>
    <mergeCell ref="KD19:KE19"/>
    <mergeCell ref="JO20:JP20"/>
    <mergeCell ref="JR20:JS20"/>
    <mergeCell ref="JU20:JV20"/>
    <mergeCell ref="JX20:JY20"/>
    <mergeCell ref="KA20:KB20"/>
    <mergeCell ref="KD20:KE20"/>
    <mergeCell ref="JO21:JP21"/>
    <mergeCell ref="JR21:JS21"/>
    <mergeCell ref="JU21:JV21"/>
    <mergeCell ref="JX21:JY21"/>
    <mergeCell ref="KA21:KB21"/>
    <mergeCell ref="KD21:KE21"/>
    <mergeCell ref="JO16:JP16"/>
    <mergeCell ref="JR16:JS16"/>
    <mergeCell ref="JU16:JV16"/>
    <mergeCell ref="JX16:JY16"/>
    <mergeCell ref="KA16:KB16"/>
    <mergeCell ref="KD16:KE16"/>
    <mergeCell ref="JO17:JP17"/>
    <mergeCell ref="JR17:JS17"/>
    <mergeCell ref="JU17:JV17"/>
    <mergeCell ref="JX17:JY17"/>
    <mergeCell ref="KA17:KB17"/>
    <mergeCell ref="KD17:KE17"/>
    <mergeCell ref="JO18:JP18"/>
    <mergeCell ref="JR18:JS18"/>
    <mergeCell ref="JU18:JV18"/>
    <mergeCell ref="JX18:JY18"/>
    <mergeCell ref="KA18:KB18"/>
    <mergeCell ref="KD18:KE18"/>
    <mergeCell ref="JO13:JP13"/>
    <mergeCell ref="JR13:JS13"/>
    <mergeCell ref="JU13:JV13"/>
    <mergeCell ref="JX13:JY13"/>
    <mergeCell ref="KA13:KB13"/>
    <mergeCell ref="KD13:KE13"/>
    <mergeCell ref="JO14:JP14"/>
    <mergeCell ref="JR14:JS14"/>
    <mergeCell ref="JU14:JV14"/>
    <mergeCell ref="JX14:JY14"/>
    <mergeCell ref="KA14:KB14"/>
    <mergeCell ref="KD14:KE14"/>
    <mergeCell ref="JO15:JP15"/>
    <mergeCell ref="JR15:JS15"/>
    <mergeCell ref="JU15:JV15"/>
    <mergeCell ref="JX15:JY15"/>
    <mergeCell ref="KA15:KB15"/>
    <mergeCell ref="KD15:KE15"/>
    <mergeCell ref="JO10:JP10"/>
    <mergeCell ref="JR10:JS10"/>
    <mergeCell ref="JU10:JV10"/>
    <mergeCell ref="JX10:JY10"/>
    <mergeCell ref="KA10:KB10"/>
    <mergeCell ref="KD10:KE10"/>
    <mergeCell ref="JO11:JP11"/>
    <mergeCell ref="JR11:JS11"/>
    <mergeCell ref="JU11:JV11"/>
    <mergeCell ref="JX11:JY11"/>
    <mergeCell ref="KA11:KB11"/>
    <mergeCell ref="KD11:KE11"/>
    <mergeCell ref="JO12:JP12"/>
    <mergeCell ref="JR12:JS12"/>
    <mergeCell ref="JU12:JV12"/>
    <mergeCell ref="JX12:JY12"/>
    <mergeCell ref="KA12:KB12"/>
    <mergeCell ref="KD12:KE12"/>
    <mergeCell ref="JU6:JV6"/>
    <mergeCell ref="JX6:JY6"/>
    <mergeCell ref="KA6:KB6"/>
    <mergeCell ref="KD6:KE6"/>
    <mergeCell ref="JO7:JP7"/>
    <mergeCell ref="JR7:JS7"/>
    <mergeCell ref="JU7:JV7"/>
    <mergeCell ref="JX7:JY7"/>
    <mergeCell ref="KA7:KB7"/>
    <mergeCell ref="KD7:KE7"/>
    <mergeCell ref="JO8:JP8"/>
    <mergeCell ref="JR8:JS8"/>
    <mergeCell ref="JU8:JV8"/>
    <mergeCell ref="JX8:JY8"/>
    <mergeCell ref="KA8:KB8"/>
    <mergeCell ref="KD8:KE8"/>
    <mergeCell ref="JO9:JP9"/>
    <mergeCell ref="JR9:JS9"/>
    <mergeCell ref="JU9:JV9"/>
    <mergeCell ref="JX9:JY9"/>
    <mergeCell ref="KA9:KB9"/>
    <mergeCell ref="KD9:KE9"/>
    <mergeCell ref="IW67:IX67"/>
    <mergeCell ref="IZ67:JA67"/>
    <mergeCell ref="JC67:JD67"/>
    <mergeCell ref="JF67:JG67"/>
    <mergeCell ref="JI67:JJ67"/>
    <mergeCell ref="JL67:JM67"/>
    <mergeCell ref="JO2:JP2"/>
    <mergeCell ref="JR2:JS2"/>
    <mergeCell ref="JU2:JV2"/>
    <mergeCell ref="JX2:JY2"/>
    <mergeCell ref="KA2:KB2"/>
    <mergeCell ref="KD2:KE2"/>
    <mergeCell ref="JO3:JP3"/>
    <mergeCell ref="JR3:JS3"/>
    <mergeCell ref="JU3:JV3"/>
    <mergeCell ref="JX3:JY3"/>
    <mergeCell ref="KA3:KB3"/>
    <mergeCell ref="KD3:KE3"/>
    <mergeCell ref="JO4:JP4"/>
    <mergeCell ref="JR4:JS4"/>
    <mergeCell ref="JU4:JV4"/>
    <mergeCell ref="JX4:JY4"/>
    <mergeCell ref="KA4:KB4"/>
    <mergeCell ref="KD4:KE4"/>
    <mergeCell ref="JO5:JP5"/>
    <mergeCell ref="JR5:JS5"/>
    <mergeCell ref="JU5:JV5"/>
    <mergeCell ref="JX5:JY5"/>
    <mergeCell ref="KA5:KB5"/>
    <mergeCell ref="KD5:KE5"/>
    <mergeCell ref="JO6:JP6"/>
    <mergeCell ref="JR6:JS6"/>
    <mergeCell ref="IW64:IX64"/>
    <mergeCell ref="IZ64:JA64"/>
    <mergeCell ref="JC64:JD64"/>
    <mergeCell ref="JF64:JG64"/>
    <mergeCell ref="JI64:JJ64"/>
    <mergeCell ref="JL64:JM64"/>
    <mergeCell ref="IW65:IX65"/>
    <mergeCell ref="IZ65:JA65"/>
    <mergeCell ref="JC65:JD65"/>
    <mergeCell ref="JF65:JG65"/>
    <mergeCell ref="JI65:JJ65"/>
    <mergeCell ref="JL65:JM65"/>
    <mergeCell ref="IW66:IX66"/>
    <mergeCell ref="IZ66:JA66"/>
    <mergeCell ref="JC66:JD66"/>
    <mergeCell ref="JF66:JG66"/>
    <mergeCell ref="JI66:JJ66"/>
    <mergeCell ref="JL66:JM66"/>
    <mergeCell ref="IW61:IX61"/>
    <mergeCell ref="IZ61:JA61"/>
    <mergeCell ref="JC61:JD61"/>
    <mergeCell ref="JF61:JG61"/>
    <mergeCell ref="JI61:JJ61"/>
    <mergeCell ref="JL61:JM61"/>
    <mergeCell ref="IW62:IX62"/>
    <mergeCell ref="IZ62:JA62"/>
    <mergeCell ref="JC62:JD62"/>
    <mergeCell ref="JF62:JG62"/>
    <mergeCell ref="JI62:JJ62"/>
    <mergeCell ref="JL62:JM62"/>
    <mergeCell ref="IW63:IX63"/>
    <mergeCell ref="IZ63:JA63"/>
    <mergeCell ref="JC63:JD63"/>
    <mergeCell ref="JF63:JG63"/>
    <mergeCell ref="JI63:JJ63"/>
    <mergeCell ref="JL63:JM63"/>
    <mergeCell ref="IW58:IX58"/>
    <mergeCell ref="IZ58:JA58"/>
    <mergeCell ref="JC58:JD58"/>
    <mergeCell ref="JF58:JG58"/>
    <mergeCell ref="JI58:JJ58"/>
    <mergeCell ref="JL58:JM58"/>
    <mergeCell ref="IW59:IX59"/>
    <mergeCell ref="IZ59:JA59"/>
    <mergeCell ref="JC59:JD59"/>
    <mergeCell ref="JF59:JG59"/>
    <mergeCell ref="JI59:JJ59"/>
    <mergeCell ref="JL59:JM59"/>
    <mergeCell ref="IW60:IX60"/>
    <mergeCell ref="IZ60:JA60"/>
    <mergeCell ref="JC60:JD60"/>
    <mergeCell ref="JF60:JG60"/>
    <mergeCell ref="JI60:JJ60"/>
    <mergeCell ref="JL60:JM60"/>
    <mergeCell ref="IW55:IX55"/>
    <mergeCell ref="IZ55:JA55"/>
    <mergeCell ref="JC55:JD55"/>
    <mergeCell ref="JF55:JG55"/>
    <mergeCell ref="JI55:JJ55"/>
    <mergeCell ref="JL55:JM55"/>
    <mergeCell ref="IW56:IX56"/>
    <mergeCell ref="IZ56:JA56"/>
    <mergeCell ref="JC56:JD56"/>
    <mergeCell ref="JF56:JG56"/>
    <mergeCell ref="JI56:JJ56"/>
    <mergeCell ref="JL56:JM56"/>
    <mergeCell ref="IW57:IX57"/>
    <mergeCell ref="IZ57:JA57"/>
    <mergeCell ref="JC57:JD57"/>
    <mergeCell ref="JF57:JG57"/>
    <mergeCell ref="JI57:JJ57"/>
    <mergeCell ref="JL57:JM57"/>
    <mergeCell ref="IW52:IX52"/>
    <mergeCell ref="IZ52:JA52"/>
    <mergeCell ref="JC52:JD52"/>
    <mergeCell ref="JF52:JG52"/>
    <mergeCell ref="JI52:JJ52"/>
    <mergeCell ref="JL52:JM52"/>
    <mergeCell ref="IW53:IX53"/>
    <mergeCell ref="IZ53:JA53"/>
    <mergeCell ref="JC53:JD53"/>
    <mergeCell ref="JF53:JG53"/>
    <mergeCell ref="JI53:JJ53"/>
    <mergeCell ref="JL53:JM53"/>
    <mergeCell ref="IW54:IX54"/>
    <mergeCell ref="IZ54:JA54"/>
    <mergeCell ref="JC54:JD54"/>
    <mergeCell ref="JF54:JG54"/>
    <mergeCell ref="JI54:JJ54"/>
    <mergeCell ref="JL54:JM54"/>
    <mergeCell ref="IW49:IX49"/>
    <mergeCell ref="IZ49:JA49"/>
    <mergeCell ref="JC49:JD49"/>
    <mergeCell ref="JF49:JG49"/>
    <mergeCell ref="JI49:JJ49"/>
    <mergeCell ref="JL49:JM49"/>
    <mergeCell ref="IW50:IX50"/>
    <mergeCell ref="IZ50:JA50"/>
    <mergeCell ref="JC50:JD50"/>
    <mergeCell ref="JF50:JG50"/>
    <mergeCell ref="JI50:JJ50"/>
    <mergeCell ref="JL50:JM50"/>
    <mergeCell ref="IW51:IX51"/>
    <mergeCell ref="IZ51:JA51"/>
    <mergeCell ref="JC51:JD51"/>
    <mergeCell ref="JF51:JG51"/>
    <mergeCell ref="JI51:JJ51"/>
    <mergeCell ref="JL51:JM51"/>
    <mergeCell ref="IW46:IX46"/>
    <mergeCell ref="IZ46:JA46"/>
    <mergeCell ref="JC46:JD46"/>
    <mergeCell ref="JF46:JG46"/>
    <mergeCell ref="JI46:JJ46"/>
    <mergeCell ref="JL46:JM46"/>
    <mergeCell ref="IW47:IX47"/>
    <mergeCell ref="IZ47:JA47"/>
    <mergeCell ref="JC47:JD47"/>
    <mergeCell ref="JF47:JG47"/>
    <mergeCell ref="JI47:JJ47"/>
    <mergeCell ref="JL47:JM47"/>
    <mergeCell ref="IW48:IX48"/>
    <mergeCell ref="IZ48:JA48"/>
    <mergeCell ref="JC48:JD48"/>
    <mergeCell ref="JF48:JG48"/>
    <mergeCell ref="JI48:JJ48"/>
    <mergeCell ref="JL48:JM48"/>
    <mergeCell ref="IW43:IX43"/>
    <mergeCell ref="IZ43:JA43"/>
    <mergeCell ref="JC43:JD43"/>
    <mergeCell ref="JF43:JG43"/>
    <mergeCell ref="JI43:JJ43"/>
    <mergeCell ref="JL43:JM43"/>
    <mergeCell ref="IW44:IX44"/>
    <mergeCell ref="IZ44:JA44"/>
    <mergeCell ref="JC44:JD44"/>
    <mergeCell ref="JF44:JG44"/>
    <mergeCell ref="JI44:JJ44"/>
    <mergeCell ref="JL44:JM44"/>
    <mergeCell ref="IW45:IX45"/>
    <mergeCell ref="IZ45:JA45"/>
    <mergeCell ref="JC45:JD45"/>
    <mergeCell ref="JF45:JG45"/>
    <mergeCell ref="JI45:JJ45"/>
    <mergeCell ref="JL45:JM45"/>
    <mergeCell ref="IW40:IX40"/>
    <mergeCell ref="IZ40:JA40"/>
    <mergeCell ref="JC40:JD40"/>
    <mergeCell ref="JF40:JG40"/>
    <mergeCell ref="JI40:JJ40"/>
    <mergeCell ref="JL40:JM40"/>
    <mergeCell ref="IW41:IX41"/>
    <mergeCell ref="IZ41:JA41"/>
    <mergeCell ref="JC41:JD41"/>
    <mergeCell ref="JF41:JG41"/>
    <mergeCell ref="JI41:JJ41"/>
    <mergeCell ref="JL41:JM41"/>
    <mergeCell ref="IW42:IX42"/>
    <mergeCell ref="IZ42:JA42"/>
    <mergeCell ref="JC42:JD42"/>
    <mergeCell ref="JF42:JG42"/>
    <mergeCell ref="JI42:JJ42"/>
    <mergeCell ref="JL42:JM42"/>
    <mergeCell ref="IW37:IX37"/>
    <mergeCell ref="IZ37:JA37"/>
    <mergeCell ref="JC37:JD37"/>
    <mergeCell ref="JF37:JG37"/>
    <mergeCell ref="JI37:JJ37"/>
    <mergeCell ref="JL37:JM37"/>
    <mergeCell ref="IW38:IX38"/>
    <mergeCell ref="IZ38:JA38"/>
    <mergeCell ref="JC38:JD38"/>
    <mergeCell ref="JF38:JG38"/>
    <mergeCell ref="JI38:JJ38"/>
    <mergeCell ref="JL38:JM38"/>
    <mergeCell ref="IW39:IX39"/>
    <mergeCell ref="IZ39:JA39"/>
    <mergeCell ref="JC39:JD39"/>
    <mergeCell ref="JF39:JG39"/>
    <mergeCell ref="JI39:JJ39"/>
    <mergeCell ref="JL39:JM39"/>
    <mergeCell ref="IW34:IX34"/>
    <mergeCell ref="IZ34:JA34"/>
    <mergeCell ref="JC34:JD34"/>
    <mergeCell ref="JF34:JG34"/>
    <mergeCell ref="JI34:JJ34"/>
    <mergeCell ref="JL34:JM34"/>
    <mergeCell ref="IW35:IX35"/>
    <mergeCell ref="IZ35:JA35"/>
    <mergeCell ref="JC35:JD35"/>
    <mergeCell ref="JF35:JG35"/>
    <mergeCell ref="JI35:JJ35"/>
    <mergeCell ref="JL35:JM35"/>
    <mergeCell ref="IW36:IX36"/>
    <mergeCell ref="IZ36:JA36"/>
    <mergeCell ref="JC36:JD36"/>
    <mergeCell ref="JF36:JG36"/>
    <mergeCell ref="JI36:JJ36"/>
    <mergeCell ref="JL36:JM36"/>
    <mergeCell ref="IW31:IX31"/>
    <mergeCell ref="IZ31:JA31"/>
    <mergeCell ref="JC31:JD31"/>
    <mergeCell ref="JF31:JG31"/>
    <mergeCell ref="JI31:JJ31"/>
    <mergeCell ref="JL31:JM31"/>
    <mergeCell ref="IW32:IX32"/>
    <mergeCell ref="IZ32:JA32"/>
    <mergeCell ref="JC32:JD32"/>
    <mergeCell ref="JF32:JG32"/>
    <mergeCell ref="JI32:JJ32"/>
    <mergeCell ref="JL32:JM32"/>
    <mergeCell ref="IW33:IX33"/>
    <mergeCell ref="IZ33:JA33"/>
    <mergeCell ref="JC33:JD33"/>
    <mergeCell ref="JF33:JG33"/>
    <mergeCell ref="JI33:JJ33"/>
    <mergeCell ref="JL33:JM33"/>
    <mergeCell ref="IW28:IX28"/>
    <mergeCell ref="IZ28:JA28"/>
    <mergeCell ref="JC28:JD28"/>
    <mergeCell ref="JF28:JG28"/>
    <mergeCell ref="JI28:JJ28"/>
    <mergeCell ref="JL28:JM28"/>
    <mergeCell ref="IW29:IX29"/>
    <mergeCell ref="IZ29:JA29"/>
    <mergeCell ref="JC29:JD29"/>
    <mergeCell ref="JF29:JG29"/>
    <mergeCell ref="JI29:JJ29"/>
    <mergeCell ref="JL29:JM29"/>
    <mergeCell ref="IW30:IX30"/>
    <mergeCell ref="IZ30:JA30"/>
    <mergeCell ref="JC30:JD30"/>
    <mergeCell ref="JF30:JG30"/>
    <mergeCell ref="JI30:JJ30"/>
    <mergeCell ref="JL30:JM30"/>
    <mergeCell ref="IW25:IX25"/>
    <mergeCell ref="IZ25:JA25"/>
    <mergeCell ref="JC25:JD25"/>
    <mergeCell ref="JF25:JG25"/>
    <mergeCell ref="JI25:JJ25"/>
    <mergeCell ref="JL25:JM25"/>
    <mergeCell ref="IW26:IX26"/>
    <mergeCell ref="IZ26:JA26"/>
    <mergeCell ref="JC26:JD26"/>
    <mergeCell ref="JF26:JG26"/>
    <mergeCell ref="JI26:JJ26"/>
    <mergeCell ref="JL26:JM26"/>
    <mergeCell ref="IW27:IX27"/>
    <mergeCell ref="IZ27:JA27"/>
    <mergeCell ref="JC27:JD27"/>
    <mergeCell ref="JF27:JG27"/>
    <mergeCell ref="JI27:JJ27"/>
    <mergeCell ref="JL27:JM27"/>
    <mergeCell ref="IW22:IX22"/>
    <mergeCell ref="IZ22:JA22"/>
    <mergeCell ref="JC22:JD22"/>
    <mergeCell ref="JF22:JG22"/>
    <mergeCell ref="JI22:JJ22"/>
    <mergeCell ref="JL22:JM22"/>
    <mergeCell ref="IW23:IX23"/>
    <mergeCell ref="IZ23:JA23"/>
    <mergeCell ref="JC23:JD23"/>
    <mergeCell ref="JF23:JG23"/>
    <mergeCell ref="JI23:JJ23"/>
    <mergeCell ref="JL23:JM23"/>
    <mergeCell ref="IW24:IX24"/>
    <mergeCell ref="IZ24:JA24"/>
    <mergeCell ref="JC24:JD24"/>
    <mergeCell ref="JF24:JG24"/>
    <mergeCell ref="JI24:JJ24"/>
    <mergeCell ref="JL24:JM24"/>
    <mergeCell ref="JF18:JG18"/>
    <mergeCell ref="JI18:JJ18"/>
    <mergeCell ref="JL18:JM18"/>
    <mergeCell ref="IW19:IX19"/>
    <mergeCell ref="IZ19:JA19"/>
    <mergeCell ref="JC19:JD19"/>
    <mergeCell ref="JF19:JG19"/>
    <mergeCell ref="JI19:JJ19"/>
    <mergeCell ref="JL19:JM19"/>
    <mergeCell ref="IW20:IX20"/>
    <mergeCell ref="IZ20:JA20"/>
    <mergeCell ref="JC20:JD20"/>
    <mergeCell ref="JF20:JG20"/>
    <mergeCell ref="JI20:JJ20"/>
    <mergeCell ref="JL20:JM20"/>
    <mergeCell ref="IW21:IX21"/>
    <mergeCell ref="IZ21:JA21"/>
    <mergeCell ref="JC21:JD21"/>
    <mergeCell ref="JF21:JG21"/>
    <mergeCell ref="JI21:JJ21"/>
    <mergeCell ref="JL21:JM21"/>
    <mergeCell ref="JI14:JJ14"/>
    <mergeCell ref="JL14:JM14"/>
    <mergeCell ref="IW15:IX15"/>
    <mergeCell ref="IZ15:JA15"/>
    <mergeCell ref="JC15:JD15"/>
    <mergeCell ref="JF15:JG15"/>
    <mergeCell ref="JI15:JJ15"/>
    <mergeCell ref="JL15:JM15"/>
    <mergeCell ref="IW16:IX16"/>
    <mergeCell ref="IZ16:JA16"/>
    <mergeCell ref="JC16:JD16"/>
    <mergeCell ref="JF16:JG16"/>
    <mergeCell ref="JI16:JJ16"/>
    <mergeCell ref="JL16:JM16"/>
    <mergeCell ref="IW17:IX17"/>
    <mergeCell ref="IZ17:JA17"/>
    <mergeCell ref="JC17:JD17"/>
    <mergeCell ref="JF17:JG17"/>
    <mergeCell ref="JI17:JJ17"/>
    <mergeCell ref="JL17:JM17"/>
    <mergeCell ref="JI10:JJ10"/>
    <mergeCell ref="JL10:JM10"/>
    <mergeCell ref="IW11:IX11"/>
    <mergeCell ref="IZ11:JA11"/>
    <mergeCell ref="JC11:JD11"/>
    <mergeCell ref="JF11:JG11"/>
    <mergeCell ref="JI11:JJ11"/>
    <mergeCell ref="JL11:JM11"/>
    <mergeCell ref="IW12:IX12"/>
    <mergeCell ref="IZ12:JA12"/>
    <mergeCell ref="JC12:JD12"/>
    <mergeCell ref="JF12:JG12"/>
    <mergeCell ref="JI12:JJ12"/>
    <mergeCell ref="JL12:JM12"/>
    <mergeCell ref="IW13:IX13"/>
    <mergeCell ref="IZ13:JA13"/>
    <mergeCell ref="JC13:JD13"/>
    <mergeCell ref="JF13:JG13"/>
    <mergeCell ref="JI13:JJ13"/>
    <mergeCell ref="JL13:JM13"/>
    <mergeCell ref="JI6:JJ6"/>
    <mergeCell ref="JL6:JM6"/>
    <mergeCell ref="IW7:IX7"/>
    <mergeCell ref="IZ7:JA7"/>
    <mergeCell ref="JC7:JD7"/>
    <mergeCell ref="JF7:JG7"/>
    <mergeCell ref="JI7:JJ7"/>
    <mergeCell ref="JL7:JM7"/>
    <mergeCell ref="IW8:IX8"/>
    <mergeCell ref="IZ8:JA8"/>
    <mergeCell ref="JC8:JD8"/>
    <mergeCell ref="JF8:JG8"/>
    <mergeCell ref="JI8:JJ8"/>
    <mergeCell ref="JL8:JM8"/>
    <mergeCell ref="IW9:IX9"/>
    <mergeCell ref="IZ9:JA9"/>
    <mergeCell ref="JC9:JD9"/>
    <mergeCell ref="JF9:JG9"/>
    <mergeCell ref="JI9:JJ9"/>
    <mergeCell ref="JL9:JM9"/>
    <mergeCell ref="JI2:JJ2"/>
    <mergeCell ref="JL2:JM2"/>
    <mergeCell ref="IW3:IX3"/>
    <mergeCell ref="IZ3:JA3"/>
    <mergeCell ref="JC3:JD3"/>
    <mergeCell ref="JF3:JG3"/>
    <mergeCell ref="JI3:JJ3"/>
    <mergeCell ref="JL3:JM3"/>
    <mergeCell ref="IW4:IX4"/>
    <mergeCell ref="IZ4:JA4"/>
    <mergeCell ref="JC4:JD4"/>
    <mergeCell ref="JF4:JG4"/>
    <mergeCell ref="JI4:JJ4"/>
    <mergeCell ref="JL4:JM4"/>
    <mergeCell ref="IW5:IX5"/>
    <mergeCell ref="IZ5:JA5"/>
    <mergeCell ref="JC5:JD5"/>
    <mergeCell ref="JF5:JG5"/>
    <mergeCell ref="JI5:JJ5"/>
    <mergeCell ref="JL5:JM5"/>
    <mergeCell ref="A45:A50"/>
    <mergeCell ref="A2:A7"/>
    <mergeCell ref="A8:A12"/>
    <mergeCell ref="A13:A17"/>
    <mergeCell ref="A18:A21"/>
    <mergeCell ref="A22:A28"/>
    <mergeCell ref="A51:A52"/>
    <mergeCell ref="A53:A57"/>
    <mergeCell ref="A58:A62"/>
    <mergeCell ref="A63:A64"/>
    <mergeCell ref="A29:A33"/>
    <mergeCell ref="A34:A36"/>
    <mergeCell ref="A37:A40"/>
    <mergeCell ref="IW2:IX2"/>
    <mergeCell ref="IZ2:JA2"/>
    <mergeCell ref="JC2:JD2"/>
    <mergeCell ref="JF2:JG2"/>
    <mergeCell ref="IW6:IX6"/>
    <mergeCell ref="IZ6:JA6"/>
    <mergeCell ref="JC6:JD6"/>
    <mergeCell ref="JF6:JG6"/>
    <mergeCell ref="IW10:IX10"/>
    <mergeCell ref="IZ10:JA10"/>
    <mergeCell ref="JC10:JD10"/>
    <mergeCell ref="JF10:JG10"/>
    <mergeCell ref="IW14:IX14"/>
    <mergeCell ref="IZ14:JA14"/>
    <mergeCell ref="JC14:JD14"/>
    <mergeCell ref="JF14:JG14"/>
    <mergeCell ref="IW18:IX18"/>
    <mergeCell ref="IZ18:JA18"/>
    <mergeCell ref="JC18:JD18"/>
    <mergeCell ref="E13:F13"/>
    <mergeCell ref="E14:F14"/>
    <mergeCell ref="E15:F15"/>
    <mergeCell ref="E16:F16"/>
    <mergeCell ref="E17:F17"/>
    <mergeCell ref="E7:F7"/>
    <mergeCell ref="E5:F5"/>
    <mergeCell ref="E8:F8"/>
    <mergeCell ref="E9:F9"/>
    <mergeCell ref="E10:F10"/>
    <mergeCell ref="E11:F11"/>
    <mergeCell ref="E2:F2"/>
    <mergeCell ref="E3:F3"/>
    <mergeCell ref="E4:F4"/>
    <mergeCell ref="E6:F6"/>
    <mergeCell ref="A41:A42"/>
    <mergeCell ref="A43:A44"/>
    <mergeCell ref="A1:D1"/>
    <mergeCell ref="E54:F54"/>
    <mergeCell ref="E55:F55"/>
    <mergeCell ref="E56:F56"/>
    <mergeCell ref="E57:F57"/>
    <mergeCell ref="E58:F58"/>
    <mergeCell ref="E59:F59"/>
    <mergeCell ref="E48:F48"/>
    <mergeCell ref="E49:F49"/>
    <mergeCell ref="E50:F50"/>
    <mergeCell ref="E51:F51"/>
    <mergeCell ref="E52:F52"/>
    <mergeCell ref="E53:F53"/>
    <mergeCell ref="E42:F42"/>
    <mergeCell ref="E43:F43"/>
    <mergeCell ref="E44:F44"/>
    <mergeCell ref="E45:F45"/>
    <mergeCell ref="E46:F46"/>
    <mergeCell ref="E47:F47"/>
    <mergeCell ref="E36:F36"/>
    <mergeCell ref="E37:F37"/>
    <mergeCell ref="E38:F38"/>
    <mergeCell ref="E39:F39"/>
    <mergeCell ref="E40:F40"/>
    <mergeCell ref="E41:F41"/>
    <mergeCell ref="E30:F30"/>
    <mergeCell ref="E31:F31"/>
    <mergeCell ref="E32:F32"/>
    <mergeCell ref="E33:F33"/>
    <mergeCell ref="E34:F34"/>
    <mergeCell ref="E35:F35"/>
    <mergeCell ref="E24:F24"/>
    <mergeCell ref="ED7:EE7"/>
    <mergeCell ref="EG7:EH7"/>
    <mergeCell ref="EJ7:EK7"/>
    <mergeCell ref="EM7:EN7"/>
    <mergeCell ref="EP7:EQ7"/>
    <mergeCell ref="E65:F65"/>
    <mergeCell ref="E66:F66"/>
    <mergeCell ref="E67:F67"/>
    <mergeCell ref="ES7:ET7"/>
    <mergeCell ref="EV7:EW7"/>
    <mergeCell ref="DU8:DV8"/>
    <mergeCell ref="DX8:DY8"/>
    <mergeCell ref="EA8:EB8"/>
    <mergeCell ref="ED8:EE8"/>
    <mergeCell ref="EG8:EH8"/>
    <mergeCell ref="E60:F60"/>
    <mergeCell ref="E61:F61"/>
    <mergeCell ref="E62:F62"/>
    <mergeCell ref="E63:F63"/>
    <mergeCell ref="E64:F64"/>
    <mergeCell ref="E25:F25"/>
    <mergeCell ref="E26:F26"/>
    <mergeCell ref="E27:F27"/>
    <mergeCell ref="E28:F28"/>
    <mergeCell ref="E29:F29"/>
    <mergeCell ref="E18:F18"/>
    <mergeCell ref="E19:F19"/>
    <mergeCell ref="E20:F20"/>
    <mergeCell ref="E21:F21"/>
    <mergeCell ref="E22:F22"/>
    <mergeCell ref="E23:F23"/>
    <mergeCell ref="E12:F12"/>
    <mergeCell ref="ED5:EE5"/>
    <mergeCell ref="EG5:EH5"/>
    <mergeCell ref="EJ5:EK5"/>
    <mergeCell ref="EM5:EN5"/>
    <mergeCell ref="EP5:EQ5"/>
    <mergeCell ref="ES5:ET5"/>
    <mergeCell ref="EV5:EW5"/>
    <mergeCell ref="DU6:DV6"/>
    <mergeCell ref="DX6:DY6"/>
    <mergeCell ref="EA6:EB6"/>
    <mergeCell ref="ED6:EE6"/>
    <mergeCell ref="EG6:EH6"/>
    <mergeCell ref="EJ6:EK6"/>
    <mergeCell ref="EM6:EN6"/>
    <mergeCell ref="EP6:EQ6"/>
    <mergeCell ref="ES6:ET6"/>
    <mergeCell ref="EV6:EW6"/>
    <mergeCell ref="ED2:EE2"/>
    <mergeCell ref="EG2:EH2"/>
    <mergeCell ref="EJ2:EK2"/>
    <mergeCell ref="EM2:EN2"/>
    <mergeCell ref="EP2:EQ2"/>
    <mergeCell ref="ES2:ET2"/>
    <mergeCell ref="EV2:EW2"/>
    <mergeCell ref="EA3:EB3"/>
    <mergeCell ref="ED3:EE3"/>
    <mergeCell ref="EG3:EH3"/>
    <mergeCell ref="EJ3:EK3"/>
    <mergeCell ref="EM3:EN3"/>
    <mergeCell ref="EP3:EQ3"/>
    <mergeCell ref="ES3:ET3"/>
    <mergeCell ref="EV3:EW3"/>
    <mergeCell ref="EA4:EB4"/>
    <mergeCell ref="ED4:EE4"/>
    <mergeCell ref="EG4:EH4"/>
    <mergeCell ref="EJ4:EK4"/>
    <mergeCell ref="EM4:EN4"/>
    <mergeCell ref="EP4:EQ4"/>
    <mergeCell ref="ES4:ET4"/>
    <mergeCell ref="EV4:EW4"/>
    <mergeCell ref="CQ67:CR67"/>
    <mergeCell ref="CT67:CU67"/>
    <mergeCell ref="CW67:CX67"/>
    <mergeCell ref="CZ67:DA67"/>
    <mergeCell ref="DC67:DD67"/>
    <mergeCell ref="DF67:DG67"/>
    <mergeCell ref="DI67:DJ67"/>
    <mergeCell ref="DL67:DM67"/>
    <mergeCell ref="DO67:DP67"/>
    <mergeCell ref="DR67:DS67"/>
    <mergeCell ref="DU2:DV2"/>
    <mergeCell ref="DX2:DY2"/>
    <mergeCell ref="DU3:DV3"/>
    <mergeCell ref="DX3:DY3"/>
    <mergeCell ref="DU4:DV4"/>
    <mergeCell ref="DX4:DY4"/>
    <mergeCell ref="EA2:EB2"/>
    <mergeCell ref="DU5:DV5"/>
    <mergeCell ref="DX5:DY5"/>
    <mergeCell ref="EA5:EB5"/>
    <mergeCell ref="DU7:DV7"/>
    <mergeCell ref="DX7:DY7"/>
    <mergeCell ref="EA7:EB7"/>
    <mergeCell ref="CQ65:CR65"/>
    <mergeCell ref="CT65:CU65"/>
    <mergeCell ref="CW65:CX65"/>
    <mergeCell ref="CZ65:DA65"/>
    <mergeCell ref="DC65:DD65"/>
    <mergeCell ref="DF65:DG65"/>
    <mergeCell ref="DI65:DJ65"/>
    <mergeCell ref="DL65:DM65"/>
    <mergeCell ref="DO65:DP65"/>
    <mergeCell ref="DR65:DS65"/>
    <mergeCell ref="CQ66:CR66"/>
    <mergeCell ref="CT66:CU66"/>
    <mergeCell ref="CW66:CX66"/>
    <mergeCell ref="CZ66:DA66"/>
    <mergeCell ref="DC66:DD66"/>
    <mergeCell ref="DF66:DG66"/>
    <mergeCell ref="DI66:DJ66"/>
    <mergeCell ref="DL66:DM66"/>
    <mergeCell ref="DO66:DP66"/>
    <mergeCell ref="DR66:DS66"/>
    <mergeCell ref="CQ63:CR63"/>
    <mergeCell ref="CT63:CU63"/>
    <mergeCell ref="CW63:CX63"/>
    <mergeCell ref="CZ63:DA63"/>
    <mergeCell ref="DC63:DD63"/>
    <mergeCell ref="DF63:DG63"/>
    <mergeCell ref="DI63:DJ63"/>
    <mergeCell ref="DL63:DM63"/>
    <mergeCell ref="DO63:DP63"/>
    <mergeCell ref="DR63:DS63"/>
    <mergeCell ref="CQ64:CR64"/>
    <mergeCell ref="CT64:CU64"/>
    <mergeCell ref="CW64:CX64"/>
    <mergeCell ref="CZ64:DA64"/>
    <mergeCell ref="DC64:DD64"/>
    <mergeCell ref="DF64:DG64"/>
    <mergeCell ref="DI64:DJ64"/>
    <mergeCell ref="DL64:DM64"/>
    <mergeCell ref="DO64:DP64"/>
    <mergeCell ref="DR64:DS64"/>
    <mergeCell ref="CQ61:CR61"/>
    <mergeCell ref="CT61:CU61"/>
    <mergeCell ref="CW61:CX61"/>
    <mergeCell ref="CZ61:DA61"/>
    <mergeCell ref="DC61:DD61"/>
    <mergeCell ref="DF61:DG61"/>
    <mergeCell ref="DI61:DJ61"/>
    <mergeCell ref="DL61:DM61"/>
    <mergeCell ref="DO61:DP61"/>
    <mergeCell ref="DR61:DS61"/>
    <mergeCell ref="CQ62:CR62"/>
    <mergeCell ref="CT62:CU62"/>
    <mergeCell ref="CW62:CX62"/>
    <mergeCell ref="CZ62:DA62"/>
    <mergeCell ref="DC62:DD62"/>
    <mergeCell ref="DF62:DG62"/>
    <mergeCell ref="DI62:DJ62"/>
    <mergeCell ref="DL62:DM62"/>
    <mergeCell ref="DO62:DP62"/>
    <mergeCell ref="DR62:DS62"/>
    <mergeCell ref="CQ59:CR59"/>
    <mergeCell ref="CT59:CU59"/>
    <mergeCell ref="CW59:CX59"/>
    <mergeCell ref="CZ59:DA59"/>
    <mergeCell ref="DC59:DD59"/>
    <mergeCell ref="DF59:DG59"/>
    <mergeCell ref="DI59:DJ59"/>
    <mergeCell ref="DL59:DM59"/>
    <mergeCell ref="DO59:DP59"/>
    <mergeCell ref="DR59:DS59"/>
    <mergeCell ref="CQ60:CR60"/>
    <mergeCell ref="CT60:CU60"/>
    <mergeCell ref="CW60:CX60"/>
    <mergeCell ref="CZ60:DA60"/>
    <mergeCell ref="DC60:DD60"/>
    <mergeCell ref="DF60:DG60"/>
    <mergeCell ref="DI60:DJ60"/>
    <mergeCell ref="DL60:DM60"/>
    <mergeCell ref="DO60:DP60"/>
    <mergeCell ref="DR60:DS60"/>
    <mergeCell ref="CQ57:CR57"/>
    <mergeCell ref="CT57:CU57"/>
    <mergeCell ref="CW57:CX57"/>
    <mergeCell ref="CZ57:DA57"/>
    <mergeCell ref="DC57:DD57"/>
    <mergeCell ref="DF57:DG57"/>
    <mergeCell ref="DI57:DJ57"/>
    <mergeCell ref="DL57:DM57"/>
    <mergeCell ref="DO57:DP57"/>
    <mergeCell ref="DR57:DS57"/>
    <mergeCell ref="CQ58:CR58"/>
    <mergeCell ref="CT58:CU58"/>
    <mergeCell ref="CW58:CX58"/>
    <mergeCell ref="CZ58:DA58"/>
    <mergeCell ref="DC58:DD58"/>
    <mergeCell ref="DF58:DG58"/>
    <mergeCell ref="DI58:DJ58"/>
    <mergeCell ref="DL58:DM58"/>
    <mergeCell ref="DO58:DP58"/>
    <mergeCell ref="DR58:DS58"/>
    <mergeCell ref="CQ55:CR55"/>
    <mergeCell ref="CT55:CU55"/>
    <mergeCell ref="CW55:CX55"/>
    <mergeCell ref="CZ55:DA55"/>
    <mergeCell ref="DC55:DD55"/>
    <mergeCell ref="DF55:DG55"/>
    <mergeCell ref="DI55:DJ55"/>
    <mergeCell ref="DL55:DM55"/>
    <mergeCell ref="DO55:DP55"/>
    <mergeCell ref="DR55:DS55"/>
    <mergeCell ref="CQ56:CR56"/>
    <mergeCell ref="CT56:CU56"/>
    <mergeCell ref="CW56:CX56"/>
    <mergeCell ref="CZ56:DA56"/>
    <mergeCell ref="DC56:DD56"/>
    <mergeCell ref="DF56:DG56"/>
    <mergeCell ref="DI56:DJ56"/>
    <mergeCell ref="DL56:DM56"/>
    <mergeCell ref="DO56:DP56"/>
    <mergeCell ref="DR56:DS56"/>
    <mergeCell ref="CQ53:CR53"/>
    <mergeCell ref="CT53:CU53"/>
    <mergeCell ref="CW53:CX53"/>
    <mergeCell ref="CZ53:DA53"/>
    <mergeCell ref="DC53:DD53"/>
    <mergeCell ref="DF53:DG53"/>
    <mergeCell ref="DI53:DJ53"/>
    <mergeCell ref="DL53:DM53"/>
    <mergeCell ref="DO53:DP53"/>
    <mergeCell ref="DR53:DS53"/>
    <mergeCell ref="CQ54:CR54"/>
    <mergeCell ref="CT54:CU54"/>
    <mergeCell ref="CW54:CX54"/>
    <mergeCell ref="CZ54:DA54"/>
    <mergeCell ref="DC54:DD54"/>
    <mergeCell ref="DF54:DG54"/>
    <mergeCell ref="DI54:DJ54"/>
    <mergeCell ref="DL54:DM54"/>
    <mergeCell ref="DO54:DP54"/>
    <mergeCell ref="DR54:DS54"/>
    <mergeCell ref="CQ51:CR51"/>
    <mergeCell ref="CT51:CU51"/>
    <mergeCell ref="CW51:CX51"/>
    <mergeCell ref="CZ51:DA51"/>
    <mergeCell ref="DC51:DD51"/>
    <mergeCell ref="DF51:DG51"/>
    <mergeCell ref="DI51:DJ51"/>
    <mergeCell ref="DL51:DM51"/>
    <mergeCell ref="DO51:DP51"/>
    <mergeCell ref="DR51:DS51"/>
    <mergeCell ref="CQ52:CR52"/>
    <mergeCell ref="CT52:CU52"/>
    <mergeCell ref="CW52:CX52"/>
    <mergeCell ref="CZ52:DA52"/>
    <mergeCell ref="DC52:DD52"/>
    <mergeCell ref="DF52:DG52"/>
    <mergeCell ref="DI52:DJ52"/>
    <mergeCell ref="DL52:DM52"/>
    <mergeCell ref="DO52:DP52"/>
    <mergeCell ref="DR52:DS52"/>
    <mergeCell ref="CQ49:CR49"/>
    <mergeCell ref="CT49:CU49"/>
    <mergeCell ref="CW49:CX49"/>
    <mergeCell ref="CZ49:DA49"/>
    <mergeCell ref="DC49:DD49"/>
    <mergeCell ref="DF49:DG49"/>
    <mergeCell ref="DI49:DJ49"/>
    <mergeCell ref="DL49:DM49"/>
    <mergeCell ref="DO49:DP49"/>
    <mergeCell ref="DR49:DS49"/>
    <mergeCell ref="CQ50:CR50"/>
    <mergeCell ref="CT50:CU50"/>
    <mergeCell ref="CW50:CX50"/>
    <mergeCell ref="CZ50:DA50"/>
    <mergeCell ref="DC50:DD50"/>
    <mergeCell ref="DF50:DG50"/>
    <mergeCell ref="DI50:DJ50"/>
    <mergeCell ref="DL50:DM50"/>
    <mergeCell ref="DO50:DP50"/>
    <mergeCell ref="DR50:DS50"/>
    <mergeCell ref="CQ47:CR47"/>
    <mergeCell ref="CT47:CU47"/>
    <mergeCell ref="CW47:CX47"/>
    <mergeCell ref="CZ47:DA47"/>
    <mergeCell ref="DC47:DD47"/>
    <mergeCell ref="DF47:DG47"/>
    <mergeCell ref="DI47:DJ47"/>
    <mergeCell ref="DL47:DM47"/>
    <mergeCell ref="DO47:DP47"/>
    <mergeCell ref="DR47:DS47"/>
    <mergeCell ref="CQ48:CR48"/>
    <mergeCell ref="CT48:CU48"/>
    <mergeCell ref="CW48:CX48"/>
    <mergeCell ref="CZ48:DA48"/>
    <mergeCell ref="DC48:DD48"/>
    <mergeCell ref="DF48:DG48"/>
    <mergeCell ref="DI48:DJ48"/>
    <mergeCell ref="DL48:DM48"/>
    <mergeCell ref="DO48:DP48"/>
    <mergeCell ref="DR48:DS48"/>
    <mergeCell ref="CQ45:CR45"/>
    <mergeCell ref="CT45:CU45"/>
    <mergeCell ref="CW45:CX45"/>
    <mergeCell ref="CZ45:DA45"/>
    <mergeCell ref="DC45:DD45"/>
    <mergeCell ref="DF45:DG45"/>
    <mergeCell ref="DI45:DJ45"/>
    <mergeCell ref="DL45:DM45"/>
    <mergeCell ref="DO45:DP45"/>
    <mergeCell ref="DR45:DS45"/>
    <mergeCell ref="CQ46:CR46"/>
    <mergeCell ref="CT46:CU46"/>
    <mergeCell ref="CW46:CX46"/>
    <mergeCell ref="CZ46:DA46"/>
    <mergeCell ref="DC46:DD46"/>
    <mergeCell ref="DF46:DG46"/>
    <mergeCell ref="DI46:DJ46"/>
    <mergeCell ref="DL46:DM46"/>
    <mergeCell ref="DO46:DP46"/>
    <mergeCell ref="DR46:DS46"/>
    <mergeCell ref="CQ43:CR43"/>
    <mergeCell ref="CT43:CU43"/>
    <mergeCell ref="CW43:CX43"/>
    <mergeCell ref="CZ43:DA43"/>
    <mergeCell ref="DC43:DD43"/>
    <mergeCell ref="DF43:DG43"/>
    <mergeCell ref="DI43:DJ43"/>
    <mergeCell ref="DL43:DM43"/>
    <mergeCell ref="DO43:DP43"/>
    <mergeCell ref="DR43:DS43"/>
    <mergeCell ref="CQ44:CR44"/>
    <mergeCell ref="CT44:CU44"/>
    <mergeCell ref="CW44:CX44"/>
    <mergeCell ref="CZ44:DA44"/>
    <mergeCell ref="DC44:DD44"/>
    <mergeCell ref="DF44:DG44"/>
    <mergeCell ref="DI44:DJ44"/>
    <mergeCell ref="DL44:DM44"/>
    <mergeCell ref="DO44:DP44"/>
    <mergeCell ref="DR44:DS44"/>
    <mergeCell ref="CQ41:CR41"/>
    <mergeCell ref="CT41:CU41"/>
    <mergeCell ref="CW41:CX41"/>
    <mergeCell ref="CZ41:DA41"/>
    <mergeCell ref="DC41:DD41"/>
    <mergeCell ref="DF41:DG41"/>
    <mergeCell ref="DI41:DJ41"/>
    <mergeCell ref="DL41:DM41"/>
    <mergeCell ref="DO41:DP41"/>
    <mergeCell ref="DR41:DS41"/>
    <mergeCell ref="CQ42:CR42"/>
    <mergeCell ref="CT42:CU42"/>
    <mergeCell ref="CW42:CX42"/>
    <mergeCell ref="CZ42:DA42"/>
    <mergeCell ref="DC42:DD42"/>
    <mergeCell ref="DF42:DG42"/>
    <mergeCell ref="DI42:DJ42"/>
    <mergeCell ref="DL42:DM42"/>
    <mergeCell ref="DO42:DP42"/>
    <mergeCell ref="DR42:DS42"/>
    <mergeCell ref="CQ39:CR39"/>
    <mergeCell ref="CT39:CU39"/>
    <mergeCell ref="CW39:CX39"/>
    <mergeCell ref="CZ39:DA39"/>
    <mergeCell ref="DC39:DD39"/>
    <mergeCell ref="DF39:DG39"/>
    <mergeCell ref="DI39:DJ39"/>
    <mergeCell ref="DL39:DM39"/>
    <mergeCell ref="DO39:DP39"/>
    <mergeCell ref="DR39:DS39"/>
    <mergeCell ref="CQ40:CR40"/>
    <mergeCell ref="CT40:CU40"/>
    <mergeCell ref="CW40:CX40"/>
    <mergeCell ref="CZ40:DA40"/>
    <mergeCell ref="DC40:DD40"/>
    <mergeCell ref="DF40:DG40"/>
    <mergeCell ref="DI40:DJ40"/>
    <mergeCell ref="DL40:DM40"/>
    <mergeCell ref="DO40:DP40"/>
    <mergeCell ref="DR40:DS40"/>
    <mergeCell ref="CQ37:CR37"/>
    <mergeCell ref="CT37:CU37"/>
    <mergeCell ref="CW37:CX37"/>
    <mergeCell ref="CZ37:DA37"/>
    <mergeCell ref="DC37:DD37"/>
    <mergeCell ref="DF37:DG37"/>
    <mergeCell ref="DI37:DJ37"/>
    <mergeCell ref="DL37:DM37"/>
    <mergeCell ref="DO37:DP37"/>
    <mergeCell ref="DR37:DS37"/>
    <mergeCell ref="CQ38:CR38"/>
    <mergeCell ref="CT38:CU38"/>
    <mergeCell ref="CW38:CX38"/>
    <mergeCell ref="CZ38:DA38"/>
    <mergeCell ref="DC38:DD38"/>
    <mergeCell ref="DF38:DG38"/>
    <mergeCell ref="DI38:DJ38"/>
    <mergeCell ref="DL38:DM38"/>
    <mergeCell ref="DO38:DP38"/>
    <mergeCell ref="DR38:DS38"/>
    <mergeCell ref="CQ35:CR35"/>
    <mergeCell ref="CT35:CU35"/>
    <mergeCell ref="CW35:CX35"/>
    <mergeCell ref="CZ35:DA35"/>
    <mergeCell ref="DC35:DD35"/>
    <mergeCell ref="DF35:DG35"/>
    <mergeCell ref="DI35:DJ35"/>
    <mergeCell ref="DL35:DM35"/>
    <mergeCell ref="DO35:DP35"/>
    <mergeCell ref="DR35:DS35"/>
    <mergeCell ref="CQ36:CR36"/>
    <mergeCell ref="CT36:CU36"/>
    <mergeCell ref="CW36:CX36"/>
    <mergeCell ref="CZ36:DA36"/>
    <mergeCell ref="DC36:DD36"/>
    <mergeCell ref="DF36:DG36"/>
    <mergeCell ref="DI36:DJ36"/>
    <mergeCell ref="DL36:DM36"/>
    <mergeCell ref="DO36:DP36"/>
    <mergeCell ref="DR36:DS36"/>
    <mergeCell ref="CQ33:CR33"/>
    <mergeCell ref="CT33:CU33"/>
    <mergeCell ref="CW33:CX33"/>
    <mergeCell ref="CZ33:DA33"/>
    <mergeCell ref="DC33:DD33"/>
    <mergeCell ref="DF33:DG33"/>
    <mergeCell ref="DI33:DJ33"/>
    <mergeCell ref="DL33:DM33"/>
    <mergeCell ref="DO33:DP33"/>
    <mergeCell ref="DR33:DS33"/>
    <mergeCell ref="CQ34:CR34"/>
    <mergeCell ref="CT34:CU34"/>
    <mergeCell ref="CW34:CX34"/>
    <mergeCell ref="CZ34:DA34"/>
    <mergeCell ref="DC34:DD34"/>
    <mergeCell ref="DF34:DG34"/>
    <mergeCell ref="DI34:DJ34"/>
    <mergeCell ref="DL34:DM34"/>
    <mergeCell ref="DO34:DP34"/>
    <mergeCell ref="DR34:DS34"/>
    <mergeCell ref="CQ31:CR31"/>
    <mergeCell ref="CT31:CU31"/>
    <mergeCell ref="CW31:CX31"/>
    <mergeCell ref="CZ31:DA31"/>
    <mergeCell ref="DC31:DD31"/>
    <mergeCell ref="DF31:DG31"/>
    <mergeCell ref="DI31:DJ31"/>
    <mergeCell ref="DL31:DM31"/>
    <mergeCell ref="DO31:DP31"/>
    <mergeCell ref="DR31:DS31"/>
    <mergeCell ref="CQ32:CR32"/>
    <mergeCell ref="CT32:CU32"/>
    <mergeCell ref="CW32:CX32"/>
    <mergeCell ref="CZ32:DA32"/>
    <mergeCell ref="DC32:DD32"/>
    <mergeCell ref="DF32:DG32"/>
    <mergeCell ref="DI32:DJ32"/>
    <mergeCell ref="DL32:DM32"/>
    <mergeCell ref="DO32:DP32"/>
    <mergeCell ref="DR32:DS32"/>
    <mergeCell ref="CQ29:CR29"/>
    <mergeCell ref="CT29:CU29"/>
    <mergeCell ref="CW29:CX29"/>
    <mergeCell ref="CZ29:DA29"/>
    <mergeCell ref="DC29:DD29"/>
    <mergeCell ref="DF29:DG29"/>
    <mergeCell ref="DI29:DJ29"/>
    <mergeCell ref="DL29:DM29"/>
    <mergeCell ref="DO29:DP29"/>
    <mergeCell ref="DR29:DS29"/>
    <mergeCell ref="CQ30:CR30"/>
    <mergeCell ref="CT30:CU30"/>
    <mergeCell ref="CW30:CX30"/>
    <mergeCell ref="CZ30:DA30"/>
    <mergeCell ref="DC30:DD30"/>
    <mergeCell ref="DF30:DG30"/>
    <mergeCell ref="DI30:DJ30"/>
    <mergeCell ref="DL30:DM30"/>
    <mergeCell ref="DO30:DP30"/>
    <mergeCell ref="DR30:DS30"/>
    <mergeCell ref="CQ27:CR27"/>
    <mergeCell ref="CT27:CU27"/>
    <mergeCell ref="CW27:CX27"/>
    <mergeCell ref="CZ27:DA27"/>
    <mergeCell ref="DC27:DD27"/>
    <mergeCell ref="DF27:DG27"/>
    <mergeCell ref="DI27:DJ27"/>
    <mergeCell ref="DL27:DM27"/>
    <mergeCell ref="DO27:DP27"/>
    <mergeCell ref="DR27:DS27"/>
    <mergeCell ref="CQ28:CR28"/>
    <mergeCell ref="CT28:CU28"/>
    <mergeCell ref="CW28:CX28"/>
    <mergeCell ref="CZ28:DA28"/>
    <mergeCell ref="DC28:DD28"/>
    <mergeCell ref="DF28:DG28"/>
    <mergeCell ref="DI28:DJ28"/>
    <mergeCell ref="DL28:DM28"/>
    <mergeCell ref="DO28:DP28"/>
    <mergeCell ref="DR28:DS28"/>
    <mergeCell ref="CQ25:CR25"/>
    <mergeCell ref="CT25:CU25"/>
    <mergeCell ref="CW25:CX25"/>
    <mergeCell ref="CZ25:DA25"/>
    <mergeCell ref="DC25:DD25"/>
    <mergeCell ref="DF25:DG25"/>
    <mergeCell ref="DI25:DJ25"/>
    <mergeCell ref="DL25:DM25"/>
    <mergeCell ref="DO25:DP25"/>
    <mergeCell ref="DR25:DS25"/>
    <mergeCell ref="CQ26:CR26"/>
    <mergeCell ref="CT26:CU26"/>
    <mergeCell ref="CW26:CX26"/>
    <mergeCell ref="CZ26:DA26"/>
    <mergeCell ref="DC26:DD26"/>
    <mergeCell ref="DF26:DG26"/>
    <mergeCell ref="DI26:DJ26"/>
    <mergeCell ref="DL26:DM26"/>
    <mergeCell ref="DO26:DP26"/>
    <mergeCell ref="DR26:DS26"/>
    <mergeCell ref="CQ23:CR23"/>
    <mergeCell ref="CT23:CU23"/>
    <mergeCell ref="CW23:CX23"/>
    <mergeCell ref="CZ23:DA23"/>
    <mergeCell ref="DC23:DD23"/>
    <mergeCell ref="DF23:DG23"/>
    <mergeCell ref="DI23:DJ23"/>
    <mergeCell ref="DL23:DM23"/>
    <mergeCell ref="DO23:DP23"/>
    <mergeCell ref="DR23:DS23"/>
    <mergeCell ref="CQ24:CR24"/>
    <mergeCell ref="CT24:CU24"/>
    <mergeCell ref="CW24:CX24"/>
    <mergeCell ref="CZ24:DA24"/>
    <mergeCell ref="DC24:DD24"/>
    <mergeCell ref="DF24:DG24"/>
    <mergeCell ref="DI24:DJ24"/>
    <mergeCell ref="DL24:DM24"/>
    <mergeCell ref="DO24:DP24"/>
    <mergeCell ref="DR24:DS24"/>
    <mergeCell ref="CQ21:CR21"/>
    <mergeCell ref="CT21:CU21"/>
    <mergeCell ref="CW21:CX21"/>
    <mergeCell ref="CZ21:DA21"/>
    <mergeCell ref="DC21:DD21"/>
    <mergeCell ref="DF21:DG21"/>
    <mergeCell ref="DI21:DJ21"/>
    <mergeCell ref="DL21:DM21"/>
    <mergeCell ref="DO21:DP21"/>
    <mergeCell ref="DR21:DS21"/>
    <mergeCell ref="CQ22:CR22"/>
    <mergeCell ref="CT22:CU22"/>
    <mergeCell ref="CW22:CX22"/>
    <mergeCell ref="CZ22:DA22"/>
    <mergeCell ref="DC22:DD22"/>
    <mergeCell ref="DF22:DG22"/>
    <mergeCell ref="DI22:DJ22"/>
    <mergeCell ref="DL22:DM22"/>
    <mergeCell ref="DO22:DP22"/>
    <mergeCell ref="DR22:DS22"/>
    <mergeCell ref="CQ19:CR19"/>
    <mergeCell ref="CT19:CU19"/>
    <mergeCell ref="CW19:CX19"/>
    <mergeCell ref="CZ19:DA19"/>
    <mergeCell ref="DC19:DD19"/>
    <mergeCell ref="DF19:DG19"/>
    <mergeCell ref="DI19:DJ19"/>
    <mergeCell ref="DL19:DM19"/>
    <mergeCell ref="DO19:DP19"/>
    <mergeCell ref="DR19:DS19"/>
    <mergeCell ref="CQ20:CR20"/>
    <mergeCell ref="CT20:CU20"/>
    <mergeCell ref="CW20:CX20"/>
    <mergeCell ref="CZ20:DA20"/>
    <mergeCell ref="DC20:DD20"/>
    <mergeCell ref="DF20:DG20"/>
    <mergeCell ref="DI20:DJ20"/>
    <mergeCell ref="DL20:DM20"/>
    <mergeCell ref="DO20:DP20"/>
    <mergeCell ref="DR20:DS20"/>
    <mergeCell ref="CQ17:CR17"/>
    <mergeCell ref="CT17:CU17"/>
    <mergeCell ref="CW17:CX17"/>
    <mergeCell ref="CZ17:DA17"/>
    <mergeCell ref="DC17:DD17"/>
    <mergeCell ref="DF17:DG17"/>
    <mergeCell ref="DI17:DJ17"/>
    <mergeCell ref="DL17:DM17"/>
    <mergeCell ref="DO17:DP17"/>
    <mergeCell ref="DR17:DS17"/>
    <mergeCell ref="CQ18:CR18"/>
    <mergeCell ref="CT18:CU18"/>
    <mergeCell ref="CW18:CX18"/>
    <mergeCell ref="CZ18:DA18"/>
    <mergeCell ref="DC18:DD18"/>
    <mergeCell ref="DF18:DG18"/>
    <mergeCell ref="DI18:DJ18"/>
    <mergeCell ref="DL18:DM18"/>
    <mergeCell ref="DO18:DP18"/>
    <mergeCell ref="DR18:DS18"/>
    <mergeCell ref="CQ15:CR15"/>
    <mergeCell ref="CT15:CU15"/>
    <mergeCell ref="CW15:CX15"/>
    <mergeCell ref="CZ15:DA15"/>
    <mergeCell ref="DC15:DD15"/>
    <mergeCell ref="DF15:DG15"/>
    <mergeCell ref="DI15:DJ15"/>
    <mergeCell ref="DL15:DM15"/>
    <mergeCell ref="DO15:DP15"/>
    <mergeCell ref="DR15:DS15"/>
    <mergeCell ref="CQ16:CR16"/>
    <mergeCell ref="CT16:CU16"/>
    <mergeCell ref="CW16:CX16"/>
    <mergeCell ref="CZ16:DA16"/>
    <mergeCell ref="DC16:DD16"/>
    <mergeCell ref="DF16:DG16"/>
    <mergeCell ref="DI16:DJ16"/>
    <mergeCell ref="DL16:DM16"/>
    <mergeCell ref="DO16:DP16"/>
    <mergeCell ref="DR16:DS16"/>
    <mergeCell ref="CQ13:CR13"/>
    <mergeCell ref="CT13:CU13"/>
    <mergeCell ref="CW13:CX13"/>
    <mergeCell ref="CZ13:DA13"/>
    <mergeCell ref="DC13:DD13"/>
    <mergeCell ref="DF13:DG13"/>
    <mergeCell ref="DI13:DJ13"/>
    <mergeCell ref="DL13:DM13"/>
    <mergeCell ref="DO13:DP13"/>
    <mergeCell ref="DR13:DS13"/>
    <mergeCell ref="CQ14:CR14"/>
    <mergeCell ref="CT14:CU14"/>
    <mergeCell ref="CW14:CX14"/>
    <mergeCell ref="CZ14:DA14"/>
    <mergeCell ref="DC14:DD14"/>
    <mergeCell ref="DF14:DG14"/>
    <mergeCell ref="DI14:DJ14"/>
    <mergeCell ref="DL14:DM14"/>
    <mergeCell ref="DO14:DP14"/>
    <mergeCell ref="DR14:DS14"/>
    <mergeCell ref="CQ11:CR11"/>
    <mergeCell ref="CT11:CU11"/>
    <mergeCell ref="CW11:CX11"/>
    <mergeCell ref="CZ11:DA11"/>
    <mergeCell ref="DC11:DD11"/>
    <mergeCell ref="DF11:DG11"/>
    <mergeCell ref="DI11:DJ11"/>
    <mergeCell ref="DL11:DM11"/>
    <mergeCell ref="DO11:DP11"/>
    <mergeCell ref="DR11:DS11"/>
    <mergeCell ref="CQ12:CR12"/>
    <mergeCell ref="CT12:CU12"/>
    <mergeCell ref="CW12:CX12"/>
    <mergeCell ref="CZ12:DA12"/>
    <mergeCell ref="DC12:DD12"/>
    <mergeCell ref="DF12:DG12"/>
    <mergeCell ref="DI12:DJ12"/>
    <mergeCell ref="DL12:DM12"/>
    <mergeCell ref="DO12:DP12"/>
    <mergeCell ref="DR12:DS12"/>
    <mergeCell ref="CQ9:CR9"/>
    <mergeCell ref="CT9:CU9"/>
    <mergeCell ref="CW9:CX9"/>
    <mergeCell ref="CZ9:DA9"/>
    <mergeCell ref="DC9:DD9"/>
    <mergeCell ref="DF9:DG9"/>
    <mergeCell ref="DI9:DJ9"/>
    <mergeCell ref="DL9:DM9"/>
    <mergeCell ref="DO9:DP9"/>
    <mergeCell ref="DR9:DS9"/>
    <mergeCell ref="CQ10:CR10"/>
    <mergeCell ref="CT10:CU10"/>
    <mergeCell ref="CW10:CX10"/>
    <mergeCell ref="CZ10:DA10"/>
    <mergeCell ref="DC10:DD10"/>
    <mergeCell ref="DF10:DG10"/>
    <mergeCell ref="DI10:DJ10"/>
    <mergeCell ref="DL10:DM10"/>
    <mergeCell ref="DO10:DP10"/>
    <mergeCell ref="DR10:DS10"/>
    <mergeCell ref="CQ7:CR7"/>
    <mergeCell ref="CT7:CU7"/>
    <mergeCell ref="CW7:CX7"/>
    <mergeCell ref="CZ7:DA7"/>
    <mergeCell ref="DC7:DD7"/>
    <mergeCell ref="DF7:DG7"/>
    <mergeCell ref="DI7:DJ7"/>
    <mergeCell ref="DL7:DM7"/>
    <mergeCell ref="DO7:DP7"/>
    <mergeCell ref="DR7:DS7"/>
    <mergeCell ref="CQ8:CR8"/>
    <mergeCell ref="CT8:CU8"/>
    <mergeCell ref="CW8:CX8"/>
    <mergeCell ref="CZ8:DA8"/>
    <mergeCell ref="DC8:DD8"/>
    <mergeCell ref="DF8:DG8"/>
    <mergeCell ref="DI8:DJ8"/>
    <mergeCell ref="DL8:DM8"/>
    <mergeCell ref="DO8:DP8"/>
    <mergeCell ref="DR8:DS8"/>
    <mergeCell ref="CQ5:CR5"/>
    <mergeCell ref="CT5:CU5"/>
    <mergeCell ref="CW5:CX5"/>
    <mergeCell ref="CZ5:DA5"/>
    <mergeCell ref="DC5:DD5"/>
    <mergeCell ref="DF5:DG5"/>
    <mergeCell ref="DI5:DJ5"/>
    <mergeCell ref="DL5:DM5"/>
    <mergeCell ref="DO5:DP5"/>
    <mergeCell ref="DR5:DS5"/>
    <mergeCell ref="CQ6:CR6"/>
    <mergeCell ref="CT6:CU6"/>
    <mergeCell ref="CW6:CX6"/>
    <mergeCell ref="CZ6:DA6"/>
    <mergeCell ref="DC6:DD6"/>
    <mergeCell ref="DF6:DG6"/>
    <mergeCell ref="DI6:DJ6"/>
    <mergeCell ref="DL6:DM6"/>
    <mergeCell ref="DO6:DP6"/>
    <mergeCell ref="DR6:DS6"/>
    <mergeCell ref="CQ2:CR2"/>
    <mergeCell ref="CT2:CU2"/>
    <mergeCell ref="CQ3:CR3"/>
    <mergeCell ref="CT3:CU3"/>
    <mergeCell ref="CQ4:CR4"/>
    <mergeCell ref="CT4:CU4"/>
    <mergeCell ref="CW2:CX2"/>
    <mergeCell ref="CZ2:DA2"/>
    <mergeCell ref="DC2:DD2"/>
    <mergeCell ref="DF2:DG2"/>
    <mergeCell ref="DI2:DJ2"/>
    <mergeCell ref="DL2:DM2"/>
    <mergeCell ref="DO2:DP2"/>
    <mergeCell ref="DR2:DS2"/>
    <mergeCell ref="CW3:CX3"/>
    <mergeCell ref="CZ3:DA3"/>
    <mergeCell ref="DC3:DD3"/>
    <mergeCell ref="DF3:DG3"/>
    <mergeCell ref="DI3:DJ3"/>
    <mergeCell ref="DL3:DM3"/>
    <mergeCell ref="DO3:DP3"/>
    <mergeCell ref="DR3:DS3"/>
    <mergeCell ref="CW4:CX4"/>
    <mergeCell ref="CZ4:DA4"/>
    <mergeCell ref="DC4:DD4"/>
    <mergeCell ref="DF4:DG4"/>
    <mergeCell ref="DI4:DJ4"/>
    <mergeCell ref="DL4:DM4"/>
    <mergeCell ref="DO4:DP4"/>
    <mergeCell ref="DR4:DS4"/>
    <mergeCell ref="BM66:BN66"/>
    <mergeCell ref="BP66:BQ66"/>
    <mergeCell ref="BS66:BT66"/>
    <mergeCell ref="BV66:BW66"/>
    <mergeCell ref="BY66:BZ66"/>
    <mergeCell ref="CB66:CC66"/>
    <mergeCell ref="CE66:CF66"/>
    <mergeCell ref="CH66:CI66"/>
    <mergeCell ref="CK66:CL66"/>
    <mergeCell ref="CN66:CO66"/>
    <mergeCell ref="BM67:BN67"/>
    <mergeCell ref="BP67:BQ67"/>
    <mergeCell ref="BS67:BT67"/>
    <mergeCell ref="BV67:BW67"/>
    <mergeCell ref="BY67:BZ67"/>
    <mergeCell ref="CB67:CC67"/>
    <mergeCell ref="CE67:CF67"/>
    <mergeCell ref="CH67:CI67"/>
    <mergeCell ref="CK67:CL67"/>
    <mergeCell ref="CN67:CO67"/>
    <mergeCell ref="BM64:BN64"/>
    <mergeCell ref="BP64:BQ64"/>
    <mergeCell ref="BS64:BT64"/>
    <mergeCell ref="BV64:BW64"/>
    <mergeCell ref="BY64:BZ64"/>
    <mergeCell ref="CB64:CC64"/>
    <mergeCell ref="CE64:CF64"/>
    <mergeCell ref="CH64:CI64"/>
    <mergeCell ref="CK64:CL64"/>
    <mergeCell ref="CN64:CO64"/>
    <mergeCell ref="BM65:BN65"/>
    <mergeCell ref="BP65:BQ65"/>
    <mergeCell ref="BS65:BT65"/>
    <mergeCell ref="BV65:BW65"/>
    <mergeCell ref="BY65:BZ65"/>
    <mergeCell ref="CB65:CC65"/>
    <mergeCell ref="CE65:CF65"/>
    <mergeCell ref="CH65:CI65"/>
    <mergeCell ref="CK65:CL65"/>
    <mergeCell ref="CN65:CO65"/>
    <mergeCell ref="BM62:BN62"/>
    <mergeCell ref="BP62:BQ62"/>
    <mergeCell ref="BS62:BT62"/>
    <mergeCell ref="BV62:BW62"/>
    <mergeCell ref="BY62:BZ62"/>
    <mergeCell ref="CB62:CC62"/>
    <mergeCell ref="CE62:CF62"/>
    <mergeCell ref="CH62:CI62"/>
    <mergeCell ref="CK62:CL62"/>
    <mergeCell ref="CN62:CO62"/>
    <mergeCell ref="BM63:BN63"/>
    <mergeCell ref="BP63:BQ63"/>
    <mergeCell ref="BS63:BT63"/>
    <mergeCell ref="BV63:BW63"/>
    <mergeCell ref="BY63:BZ63"/>
    <mergeCell ref="CB63:CC63"/>
    <mergeCell ref="CE63:CF63"/>
    <mergeCell ref="CH63:CI63"/>
    <mergeCell ref="CK63:CL63"/>
    <mergeCell ref="CN63:CO63"/>
    <mergeCell ref="BM60:BN60"/>
    <mergeCell ref="BP60:BQ60"/>
    <mergeCell ref="BS60:BT60"/>
    <mergeCell ref="BV60:BW60"/>
    <mergeCell ref="BY60:BZ60"/>
    <mergeCell ref="CB60:CC60"/>
    <mergeCell ref="CE60:CF60"/>
    <mergeCell ref="CH60:CI60"/>
    <mergeCell ref="CK60:CL60"/>
    <mergeCell ref="CN60:CO60"/>
    <mergeCell ref="BM61:BN61"/>
    <mergeCell ref="BP61:BQ61"/>
    <mergeCell ref="BS61:BT61"/>
    <mergeCell ref="BV61:BW61"/>
    <mergeCell ref="BY61:BZ61"/>
    <mergeCell ref="CB61:CC61"/>
    <mergeCell ref="CE61:CF61"/>
    <mergeCell ref="CH61:CI61"/>
    <mergeCell ref="CK61:CL61"/>
    <mergeCell ref="CN61:CO61"/>
    <mergeCell ref="BM58:BN58"/>
    <mergeCell ref="BP58:BQ58"/>
    <mergeCell ref="BS58:BT58"/>
    <mergeCell ref="BV58:BW58"/>
    <mergeCell ref="BY58:BZ58"/>
    <mergeCell ref="CB58:CC58"/>
    <mergeCell ref="CE58:CF58"/>
    <mergeCell ref="CH58:CI58"/>
    <mergeCell ref="CK58:CL58"/>
    <mergeCell ref="CN58:CO58"/>
    <mergeCell ref="BM59:BN59"/>
    <mergeCell ref="BP59:BQ59"/>
    <mergeCell ref="BS59:BT59"/>
    <mergeCell ref="BV59:BW59"/>
    <mergeCell ref="BY59:BZ59"/>
    <mergeCell ref="CB59:CC59"/>
    <mergeCell ref="CE59:CF59"/>
    <mergeCell ref="CH59:CI59"/>
    <mergeCell ref="CK59:CL59"/>
    <mergeCell ref="CN59:CO59"/>
    <mergeCell ref="BM56:BN56"/>
    <mergeCell ref="BP56:BQ56"/>
    <mergeCell ref="BS56:BT56"/>
    <mergeCell ref="BV56:BW56"/>
    <mergeCell ref="BY56:BZ56"/>
    <mergeCell ref="CB56:CC56"/>
    <mergeCell ref="CE56:CF56"/>
    <mergeCell ref="CH56:CI56"/>
    <mergeCell ref="CK56:CL56"/>
    <mergeCell ref="CN56:CO56"/>
    <mergeCell ref="BM57:BN57"/>
    <mergeCell ref="BP57:BQ57"/>
    <mergeCell ref="BS57:BT57"/>
    <mergeCell ref="BV57:BW57"/>
    <mergeCell ref="BY57:BZ57"/>
    <mergeCell ref="CB57:CC57"/>
    <mergeCell ref="CE57:CF57"/>
    <mergeCell ref="CH57:CI57"/>
    <mergeCell ref="CK57:CL57"/>
    <mergeCell ref="CN57:CO57"/>
    <mergeCell ref="BM54:BN54"/>
    <mergeCell ref="BP54:BQ54"/>
    <mergeCell ref="BS54:BT54"/>
    <mergeCell ref="BV54:BW54"/>
    <mergeCell ref="BY54:BZ54"/>
    <mergeCell ref="CB54:CC54"/>
    <mergeCell ref="CE54:CF54"/>
    <mergeCell ref="CH54:CI54"/>
    <mergeCell ref="CK54:CL54"/>
    <mergeCell ref="CN54:CO54"/>
    <mergeCell ref="BM55:BN55"/>
    <mergeCell ref="BP55:BQ55"/>
    <mergeCell ref="BS55:BT55"/>
    <mergeCell ref="BV55:BW55"/>
    <mergeCell ref="BY55:BZ55"/>
    <mergeCell ref="CB55:CC55"/>
    <mergeCell ref="CE55:CF55"/>
    <mergeCell ref="CH55:CI55"/>
    <mergeCell ref="CK55:CL55"/>
    <mergeCell ref="CN55:CO55"/>
    <mergeCell ref="BM52:BN52"/>
    <mergeCell ref="BP52:BQ52"/>
    <mergeCell ref="BS52:BT52"/>
    <mergeCell ref="BV52:BW52"/>
    <mergeCell ref="BY52:BZ52"/>
    <mergeCell ref="CB52:CC52"/>
    <mergeCell ref="CE52:CF52"/>
    <mergeCell ref="CH52:CI52"/>
    <mergeCell ref="CK52:CL52"/>
    <mergeCell ref="CN52:CO52"/>
    <mergeCell ref="BM53:BN53"/>
    <mergeCell ref="BP53:BQ53"/>
    <mergeCell ref="BS53:BT53"/>
    <mergeCell ref="BV53:BW53"/>
    <mergeCell ref="BY53:BZ53"/>
    <mergeCell ref="CB53:CC53"/>
    <mergeCell ref="CE53:CF53"/>
    <mergeCell ref="CH53:CI53"/>
    <mergeCell ref="CK53:CL53"/>
    <mergeCell ref="CN53:CO53"/>
    <mergeCell ref="BM50:BN50"/>
    <mergeCell ref="BP50:BQ50"/>
    <mergeCell ref="BS50:BT50"/>
    <mergeCell ref="BV50:BW50"/>
    <mergeCell ref="BY50:BZ50"/>
    <mergeCell ref="CB50:CC50"/>
    <mergeCell ref="CE50:CF50"/>
    <mergeCell ref="CH50:CI50"/>
    <mergeCell ref="CK50:CL50"/>
    <mergeCell ref="CN50:CO50"/>
    <mergeCell ref="BM51:BN51"/>
    <mergeCell ref="BP51:BQ51"/>
    <mergeCell ref="BS51:BT51"/>
    <mergeCell ref="BV51:BW51"/>
    <mergeCell ref="BY51:BZ51"/>
    <mergeCell ref="CB51:CC51"/>
    <mergeCell ref="CE51:CF51"/>
    <mergeCell ref="CH51:CI51"/>
    <mergeCell ref="CK51:CL51"/>
    <mergeCell ref="CN51:CO51"/>
    <mergeCell ref="BM48:BN48"/>
    <mergeCell ref="BP48:BQ48"/>
    <mergeCell ref="BS48:BT48"/>
    <mergeCell ref="BV48:BW48"/>
    <mergeCell ref="BY48:BZ48"/>
    <mergeCell ref="CB48:CC48"/>
    <mergeCell ref="CE48:CF48"/>
    <mergeCell ref="CH48:CI48"/>
    <mergeCell ref="CK48:CL48"/>
    <mergeCell ref="CN48:CO48"/>
    <mergeCell ref="BM49:BN49"/>
    <mergeCell ref="BP49:BQ49"/>
    <mergeCell ref="BS49:BT49"/>
    <mergeCell ref="BV49:BW49"/>
    <mergeCell ref="BY49:BZ49"/>
    <mergeCell ref="CB49:CC49"/>
    <mergeCell ref="CE49:CF49"/>
    <mergeCell ref="CH49:CI49"/>
    <mergeCell ref="CK49:CL49"/>
    <mergeCell ref="CN49:CO49"/>
    <mergeCell ref="BM46:BN46"/>
    <mergeCell ref="BP46:BQ46"/>
    <mergeCell ref="BS46:BT46"/>
    <mergeCell ref="BV46:BW46"/>
    <mergeCell ref="BY46:BZ46"/>
    <mergeCell ref="CB46:CC46"/>
    <mergeCell ref="CE46:CF46"/>
    <mergeCell ref="CH46:CI46"/>
    <mergeCell ref="CK46:CL46"/>
    <mergeCell ref="CN46:CO46"/>
    <mergeCell ref="BM47:BN47"/>
    <mergeCell ref="BP47:BQ47"/>
    <mergeCell ref="BS47:BT47"/>
    <mergeCell ref="BV47:BW47"/>
    <mergeCell ref="BY47:BZ47"/>
    <mergeCell ref="CB47:CC47"/>
    <mergeCell ref="CE47:CF47"/>
    <mergeCell ref="CH47:CI47"/>
    <mergeCell ref="CK47:CL47"/>
    <mergeCell ref="CN47:CO47"/>
    <mergeCell ref="BM44:BN44"/>
    <mergeCell ref="BP44:BQ44"/>
    <mergeCell ref="BS44:BT44"/>
    <mergeCell ref="BV44:BW44"/>
    <mergeCell ref="BY44:BZ44"/>
    <mergeCell ref="CB44:CC44"/>
    <mergeCell ref="CE44:CF44"/>
    <mergeCell ref="CH44:CI44"/>
    <mergeCell ref="CK44:CL44"/>
    <mergeCell ref="CN44:CO44"/>
    <mergeCell ref="BM45:BN45"/>
    <mergeCell ref="BP45:BQ45"/>
    <mergeCell ref="BS45:BT45"/>
    <mergeCell ref="BV45:BW45"/>
    <mergeCell ref="BY45:BZ45"/>
    <mergeCell ref="CB45:CC45"/>
    <mergeCell ref="CE45:CF45"/>
    <mergeCell ref="CH45:CI45"/>
    <mergeCell ref="CK45:CL45"/>
    <mergeCell ref="CN45:CO45"/>
    <mergeCell ref="BM42:BN42"/>
    <mergeCell ref="BP42:BQ42"/>
    <mergeCell ref="BS42:BT42"/>
    <mergeCell ref="BV42:BW42"/>
    <mergeCell ref="BY42:BZ42"/>
    <mergeCell ref="CB42:CC42"/>
    <mergeCell ref="CE42:CF42"/>
    <mergeCell ref="CH42:CI42"/>
    <mergeCell ref="CK42:CL42"/>
    <mergeCell ref="CN42:CO42"/>
    <mergeCell ref="BM43:BN43"/>
    <mergeCell ref="BP43:BQ43"/>
    <mergeCell ref="BS43:BT43"/>
    <mergeCell ref="BV43:BW43"/>
    <mergeCell ref="BY43:BZ43"/>
    <mergeCell ref="CB43:CC43"/>
    <mergeCell ref="CE43:CF43"/>
    <mergeCell ref="CH43:CI43"/>
    <mergeCell ref="CK43:CL43"/>
    <mergeCell ref="CN43:CO43"/>
    <mergeCell ref="BM40:BN40"/>
    <mergeCell ref="BP40:BQ40"/>
    <mergeCell ref="BS40:BT40"/>
    <mergeCell ref="BV40:BW40"/>
    <mergeCell ref="BY40:BZ40"/>
    <mergeCell ref="CB40:CC40"/>
    <mergeCell ref="CE40:CF40"/>
    <mergeCell ref="CH40:CI40"/>
    <mergeCell ref="CK40:CL40"/>
    <mergeCell ref="CN40:CO40"/>
    <mergeCell ref="BM41:BN41"/>
    <mergeCell ref="BP41:BQ41"/>
    <mergeCell ref="BS41:BT41"/>
    <mergeCell ref="BV41:BW41"/>
    <mergeCell ref="BY41:BZ41"/>
    <mergeCell ref="CB41:CC41"/>
    <mergeCell ref="CE41:CF41"/>
    <mergeCell ref="CH41:CI41"/>
    <mergeCell ref="CK41:CL41"/>
    <mergeCell ref="CN41:CO41"/>
    <mergeCell ref="BM38:BN38"/>
    <mergeCell ref="BP38:BQ38"/>
    <mergeCell ref="BS38:BT38"/>
    <mergeCell ref="BV38:BW38"/>
    <mergeCell ref="BY38:BZ38"/>
    <mergeCell ref="CB38:CC38"/>
    <mergeCell ref="CE38:CF38"/>
    <mergeCell ref="CH38:CI38"/>
    <mergeCell ref="CK38:CL38"/>
    <mergeCell ref="CN38:CO38"/>
    <mergeCell ref="BM39:BN39"/>
    <mergeCell ref="BP39:BQ39"/>
    <mergeCell ref="BS39:BT39"/>
    <mergeCell ref="BV39:BW39"/>
    <mergeCell ref="BY39:BZ39"/>
    <mergeCell ref="CB39:CC39"/>
    <mergeCell ref="CE39:CF39"/>
    <mergeCell ref="CH39:CI39"/>
    <mergeCell ref="CK39:CL39"/>
    <mergeCell ref="CN39:CO39"/>
    <mergeCell ref="BM36:BN36"/>
    <mergeCell ref="BP36:BQ36"/>
    <mergeCell ref="BS36:BT36"/>
    <mergeCell ref="BV36:BW36"/>
    <mergeCell ref="BY36:BZ36"/>
    <mergeCell ref="CB36:CC36"/>
    <mergeCell ref="CE36:CF36"/>
    <mergeCell ref="CH36:CI36"/>
    <mergeCell ref="CK36:CL36"/>
    <mergeCell ref="CN36:CO36"/>
    <mergeCell ref="BM37:BN37"/>
    <mergeCell ref="BP37:BQ37"/>
    <mergeCell ref="BS37:BT37"/>
    <mergeCell ref="BV37:BW37"/>
    <mergeCell ref="BY37:BZ37"/>
    <mergeCell ref="CB37:CC37"/>
    <mergeCell ref="CE37:CF37"/>
    <mergeCell ref="CH37:CI37"/>
    <mergeCell ref="CK37:CL37"/>
    <mergeCell ref="CN37:CO37"/>
    <mergeCell ref="BM34:BN34"/>
    <mergeCell ref="BP34:BQ34"/>
    <mergeCell ref="BS34:BT34"/>
    <mergeCell ref="BV34:BW34"/>
    <mergeCell ref="BY34:BZ34"/>
    <mergeCell ref="CB34:CC34"/>
    <mergeCell ref="CE34:CF34"/>
    <mergeCell ref="CH34:CI34"/>
    <mergeCell ref="CK34:CL34"/>
    <mergeCell ref="CN34:CO34"/>
    <mergeCell ref="BM35:BN35"/>
    <mergeCell ref="BP35:BQ35"/>
    <mergeCell ref="BS35:BT35"/>
    <mergeCell ref="BV35:BW35"/>
    <mergeCell ref="BY35:BZ35"/>
    <mergeCell ref="CB35:CC35"/>
    <mergeCell ref="CE35:CF35"/>
    <mergeCell ref="CH35:CI35"/>
    <mergeCell ref="CK35:CL35"/>
    <mergeCell ref="CN35:CO35"/>
    <mergeCell ref="BM32:BN32"/>
    <mergeCell ref="BP32:BQ32"/>
    <mergeCell ref="BS32:BT32"/>
    <mergeCell ref="BV32:BW32"/>
    <mergeCell ref="BY32:BZ32"/>
    <mergeCell ref="CB32:CC32"/>
    <mergeCell ref="CE32:CF32"/>
    <mergeCell ref="CH32:CI32"/>
    <mergeCell ref="CK32:CL32"/>
    <mergeCell ref="CN32:CO32"/>
    <mergeCell ref="BM33:BN33"/>
    <mergeCell ref="BP33:BQ33"/>
    <mergeCell ref="BS33:BT33"/>
    <mergeCell ref="BV33:BW33"/>
    <mergeCell ref="BY33:BZ33"/>
    <mergeCell ref="CB33:CC33"/>
    <mergeCell ref="CE33:CF33"/>
    <mergeCell ref="CH33:CI33"/>
    <mergeCell ref="CK33:CL33"/>
    <mergeCell ref="CN33:CO33"/>
    <mergeCell ref="BM30:BN30"/>
    <mergeCell ref="BP30:BQ30"/>
    <mergeCell ref="BS30:BT30"/>
    <mergeCell ref="BV30:BW30"/>
    <mergeCell ref="BY30:BZ30"/>
    <mergeCell ref="CB30:CC30"/>
    <mergeCell ref="CE30:CF30"/>
    <mergeCell ref="CH30:CI30"/>
    <mergeCell ref="CK30:CL30"/>
    <mergeCell ref="CN30:CO30"/>
    <mergeCell ref="BM31:BN31"/>
    <mergeCell ref="BP31:BQ31"/>
    <mergeCell ref="BS31:BT31"/>
    <mergeCell ref="BV31:BW31"/>
    <mergeCell ref="BY31:BZ31"/>
    <mergeCell ref="CB31:CC31"/>
    <mergeCell ref="CE31:CF31"/>
    <mergeCell ref="CH31:CI31"/>
    <mergeCell ref="CK31:CL31"/>
    <mergeCell ref="CN31:CO31"/>
    <mergeCell ref="BM28:BN28"/>
    <mergeCell ref="BP28:BQ28"/>
    <mergeCell ref="BS28:BT28"/>
    <mergeCell ref="BV28:BW28"/>
    <mergeCell ref="BY28:BZ28"/>
    <mergeCell ref="CB28:CC28"/>
    <mergeCell ref="CE28:CF28"/>
    <mergeCell ref="CH28:CI28"/>
    <mergeCell ref="CK28:CL28"/>
    <mergeCell ref="CN28:CO28"/>
    <mergeCell ref="BM29:BN29"/>
    <mergeCell ref="BP29:BQ29"/>
    <mergeCell ref="BS29:BT29"/>
    <mergeCell ref="BV29:BW29"/>
    <mergeCell ref="BY29:BZ29"/>
    <mergeCell ref="CB29:CC29"/>
    <mergeCell ref="CE29:CF29"/>
    <mergeCell ref="CH29:CI29"/>
    <mergeCell ref="CK29:CL29"/>
    <mergeCell ref="CN29:CO29"/>
    <mergeCell ref="BM26:BN26"/>
    <mergeCell ref="BP26:BQ26"/>
    <mergeCell ref="BS26:BT26"/>
    <mergeCell ref="BV26:BW26"/>
    <mergeCell ref="BY26:BZ26"/>
    <mergeCell ref="CB26:CC26"/>
    <mergeCell ref="CE26:CF26"/>
    <mergeCell ref="CH26:CI26"/>
    <mergeCell ref="CK26:CL26"/>
    <mergeCell ref="CN26:CO26"/>
    <mergeCell ref="BM27:BN27"/>
    <mergeCell ref="BP27:BQ27"/>
    <mergeCell ref="BS27:BT27"/>
    <mergeCell ref="BV27:BW27"/>
    <mergeCell ref="BY27:BZ27"/>
    <mergeCell ref="CB27:CC27"/>
    <mergeCell ref="CE27:CF27"/>
    <mergeCell ref="CH27:CI27"/>
    <mergeCell ref="CK27:CL27"/>
    <mergeCell ref="CN27:CO27"/>
    <mergeCell ref="BM24:BN24"/>
    <mergeCell ref="BP24:BQ24"/>
    <mergeCell ref="BS24:BT24"/>
    <mergeCell ref="BV24:BW24"/>
    <mergeCell ref="BY24:BZ24"/>
    <mergeCell ref="CB24:CC24"/>
    <mergeCell ref="CE24:CF24"/>
    <mergeCell ref="CH24:CI24"/>
    <mergeCell ref="CK24:CL24"/>
    <mergeCell ref="CN24:CO24"/>
    <mergeCell ref="BM25:BN25"/>
    <mergeCell ref="BP25:BQ25"/>
    <mergeCell ref="BS25:BT25"/>
    <mergeCell ref="BV25:BW25"/>
    <mergeCell ref="BY25:BZ25"/>
    <mergeCell ref="CB25:CC25"/>
    <mergeCell ref="CE25:CF25"/>
    <mergeCell ref="CH25:CI25"/>
    <mergeCell ref="CK25:CL25"/>
    <mergeCell ref="CN25:CO25"/>
    <mergeCell ref="BM22:BN22"/>
    <mergeCell ref="BP22:BQ22"/>
    <mergeCell ref="BS22:BT22"/>
    <mergeCell ref="BV22:BW22"/>
    <mergeCell ref="BY22:BZ22"/>
    <mergeCell ref="CB22:CC22"/>
    <mergeCell ref="CE22:CF22"/>
    <mergeCell ref="CH22:CI22"/>
    <mergeCell ref="CK22:CL22"/>
    <mergeCell ref="CN22:CO22"/>
    <mergeCell ref="BM23:BN23"/>
    <mergeCell ref="BP23:BQ23"/>
    <mergeCell ref="BS23:BT23"/>
    <mergeCell ref="BV23:BW23"/>
    <mergeCell ref="BY23:BZ23"/>
    <mergeCell ref="CB23:CC23"/>
    <mergeCell ref="CE23:CF23"/>
    <mergeCell ref="CH23:CI23"/>
    <mergeCell ref="CK23:CL23"/>
    <mergeCell ref="CN23:CO23"/>
    <mergeCell ref="BM20:BN20"/>
    <mergeCell ref="BP20:BQ20"/>
    <mergeCell ref="BS20:BT20"/>
    <mergeCell ref="BV20:BW20"/>
    <mergeCell ref="BY20:BZ20"/>
    <mergeCell ref="CB20:CC20"/>
    <mergeCell ref="CE20:CF20"/>
    <mergeCell ref="CH20:CI20"/>
    <mergeCell ref="CK20:CL20"/>
    <mergeCell ref="CN20:CO20"/>
    <mergeCell ref="BM21:BN21"/>
    <mergeCell ref="BP21:BQ21"/>
    <mergeCell ref="BS21:BT21"/>
    <mergeCell ref="BV21:BW21"/>
    <mergeCell ref="BY21:BZ21"/>
    <mergeCell ref="CB21:CC21"/>
    <mergeCell ref="CE21:CF21"/>
    <mergeCell ref="CH21:CI21"/>
    <mergeCell ref="CK21:CL21"/>
    <mergeCell ref="CN21:CO21"/>
    <mergeCell ref="BM18:BN18"/>
    <mergeCell ref="BP18:BQ18"/>
    <mergeCell ref="BS18:BT18"/>
    <mergeCell ref="BV18:BW18"/>
    <mergeCell ref="BY18:BZ18"/>
    <mergeCell ref="CB18:CC18"/>
    <mergeCell ref="CE18:CF18"/>
    <mergeCell ref="CH18:CI18"/>
    <mergeCell ref="CK18:CL18"/>
    <mergeCell ref="CN18:CO18"/>
    <mergeCell ref="BM19:BN19"/>
    <mergeCell ref="BP19:BQ19"/>
    <mergeCell ref="BS19:BT19"/>
    <mergeCell ref="BV19:BW19"/>
    <mergeCell ref="BY19:BZ19"/>
    <mergeCell ref="CB19:CC19"/>
    <mergeCell ref="CE19:CF19"/>
    <mergeCell ref="CH19:CI19"/>
    <mergeCell ref="CK19:CL19"/>
    <mergeCell ref="CN19:CO19"/>
    <mergeCell ref="BM16:BN16"/>
    <mergeCell ref="BP16:BQ16"/>
    <mergeCell ref="BS16:BT16"/>
    <mergeCell ref="BV16:BW16"/>
    <mergeCell ref="BY16:BZ16"/>
    <mergeCell ref="CB16:CC16"/>
    <mergeCell ref="CE16:CF16"/>
    <mergeCell ref="CH16:CI16"/>
    <mergeCell ref="CK16:CL16"/>
    <mergeCell ref="CN16:CO16"/>
    <mergeCell ref="BM17:BN17"/>
    <mergeCell ref="BP17:BQ17"/>
    <mergeCell ref="BS17:BT17"/>
    <mergeCell ref="BV17:BW17"/>
    <mergeCell ref="BY17:BZ17"/>
    <mergeCell ref="CB17:CC17"/>
    <mergeCell ref="CE17:CF17"/>
    <mergeCell ref="CH17:CI17"/>
    <mergeCell ref="CK17:CL17"/>
    <mergeCell ref="CN17:CO17"/>
    <mergeCell ref="BM14:BN14"/>
    <mergeCell ref="BP14:BQ14"/>
    <mergeCell ref="BS14:BT14"/>
    <mergeCell ref="BV14:BW14"/>
    <mergeCell ref="BY14:BZ14"/>
    <mergeCell ref="CB14:CC14"/>
    <mergeCell ref="CE14:CF14"/>
    <mergeCell ref="CH14:CI14"/>
    <mergeCell ref="CK14:CL14"/>
    <mergeCell ref="CN14:CO14"/>
    <mergeCell ref="BM15:BN15"/>
    <mergeCell ref="BP15:BQ15"/>
    <mergeCell ref="BS15:BT15"/>
    <mergeCell ref="BV15:BW15"/>
    <mergeCell ref="BY15:BZ15"/>
    <mergeCell ref="CB15:CC15"/>
    <mergeCell ref="CE15:CF15"/>
    <mergeCell ref="CH15:CI15"/>
    <mergeCell ref="CK15:CL15"/>
    <mergeCell ref="CN15:CO15"/>
    <mergeCell ref="BM12:BN12"/>
    <mergeCell ref="BP12:BQ12"/>
    <mergeCell ref="BS12:BT12"/>
    <mergeCell ref="BV12:BW12"/>
    <mergeCell ref="BY12:BZ12"/>
    <mergeCell ref="CB12:CC12"/>
    <mergeCell ref="CE12:CF12"/>
    <mergeCell ref="CH12:CI12"/>
    <mergeCell ref="CK12:CL12"/>
    <mergeCell ref="CN12:CO12"/>
    <mergeCell ref="BM13:BN13"/>
    <mergeCell ref="BP13:BQ13"/>
    <mergeCell ref="BS13:BT13"/>
    <mergeCell ref="BV13:BW13"/>
    <mergeCell ref="BY13:BZ13"/>
    <mergeCell ref="CB13:CC13"/>
    <mergeCell ref="CE13:CF13"/>
    <mergeCell ref="CH13:CI13"/>
    <mergeCell ref="CK13:CL13"/>
    <mergeCell ref="CN13:CO13"/>
    <mergeCell ref="BM10:BN10"/>
    <mergeCell ref="BP10:BQ10"/>
    <mergeCell ref="BS10:BT10"/>
    <mergeCell ref="BV10:BW10"/>
    <mergeCell ref="BY10:BZ10"/>
    <mergeCell ref="CB10:CC10"/>
    <mergeCell ref="CE10:CF10"/>
    <mergeCell ref="CH10:CI10"/>
    <mergeCell ref="CK10:CL10"/>
    <mergeCell ref="CN10:CO10"/>
    <mergeCell ref="BM11:BN11"/>
    <mergeCell ref="BP11:BQ11"/>
    <mergeCell ref="BS11:BT11"/>
    <mergeCell ref="BV11:BW11"/>
    <mergeCell ref="BY11:BZ11"/>
    <mergeCell ref="CB11:CC11"/>
    <mergeCell ref="CE11:CF11"/>
    <mergeCell ref="CH11:CI11"/>
    <mergeCell ref="CK11:CL11"/>
    <mergeCell ref="CN11:CO11"/>
    <mergeCell ref="BM8:BN8"/>
    <mergeCell ref="BP8:BQ8"/>
    <mergeCell ref="BS8:BT8"/>
    <mergeCell ref="BV8:BW8"/>
    <mergeCell ref="BY8:BZ8"/>
    <mergeCell ref="CB8:CC8"/>
    <mergeCell ref="CE8:CF8"/>
    <mergeCell ref="CH8:CI8"/>
    <mergeCell ref="CK8:CL8"/>
    <mergeCell ref="CN8:CO8"/>
    <mergeCell ref="BM9:BN9"/>
    <mergeCell ref="BP9:BQ9"/>
    <mergeCell ref="BS9:BT9"/>
    <mergeCell ref="BV9:BW9"/>
    <mergeCell ref="BY9:BZ9"/>
    <mergeCell ref="CB9:CC9"/>
    <mergeCell ref="CE9:CF9"/>
    <mergeCell ref="CH9:CI9"/>
    <mergeCell ref="CK9:CL9"/>
    <mergeCell ref="CN9:CO9"/>
    <mergeCell ref="BM6:BN6"/>
    <mergeCell ref="BP6:BQ6"/>
    <mergeCell ref="BS6:BT6"/>
    <mergeCell ref="BV6:BW6"/>
    <mergeCell ref="BY6:BZ6"/>
    <mergeCell ref="CB6:CC6"/>
    <mergeCell ref="CE6:CF6"/>
    <mergeCell ref="CH6:CI6"/>
    <mergeCell ref="CK6:CL6"/>
    <mergeCell ref="CN6:CO6"/>
    <mergeCell ref="BM7:BN7"/>
    <mergeCell ref="BP7:BQ7"/>
    <mergeCell ref="BS7:BT7"/>
    <mergeCell ref="BV7:BW7"/>
    <mergeCell ref="BY7:BZ7"/>
    <mergeCell ref="CB7:CC7"/>
    <mergeCell ref="CE7:CF7"/>
    <mergeCell ref="CH7:CI7"/>
    <mergeCell ref="CK7:CL7"/>
    <mergeCell ref="CN7:CO7"/>
    <mergeCell ref="BM4:BN4"/>
    <mergeCell ref="BP4:BQ4"/>
    <mergeCell ref="BS4:BT4"/>
    <mergeCell ref="BV4:BW4"/>
    <mergeCell ref="BY4:BZ4"/>
    <mergeCell ref="CB4:CC4"/>
    <mergeCell ref="CE4:CF4"/>
    <mergeCell ref="CH4:CI4"/>
    <mergeCell ref="CK4:CL4"/>
    <mergeCell ref="CN4:CO4"/>
    <mergeCell ref="BM5:BN5"/>
    <mergeCell ref="BP5:BQ5"/>
    <mergeCell ref="BS5:BT5"/>
    <mergeCell ref="BV5:BW5"/>
    <mergeCell ref="BY5:BZ5"/>
    <mergeCell ref="CB5:CC5"/>
    <mergeCell ref="CE5:CF5"/>
    <mergeCell ref="CH5:CI5"/>
    <mergeCell ref="CK5:CL5"/>
    <mergeCell ref="CN5:CO5"/>
    <mergeCell ref="BM2:BN2"/>
    <mergeCell ref="BP2:BQ2"/>
    <mergeCell ref="BS2:BT2"/>
    <mergeCell ref="BV2:BW2"/>
    <mergeCell ref="BM3:BN3"/>
    <mergeCell ref="BP3:BQ3"/>
    <mergeCell ref="BS3:BT3"/>
    <mergeCell ref="BV3:BW3"/>
    <mergeCell ref="BY2:BZ2"/>
    <mergeCell ref="CB2:CC2"/>
    <mergeCell ref="CE2:CF2"/>
    <mergeCell ref="CH2:CI2"/>
    <mergeCell ref="CK2:CL2"/>
    <mergeCell ref="CN2:CO2"/>
    <mergeCell ref="BY3:BZ3"/>
    <mergeCell ref="CB3:CC3"/>
    <mergeCell ref="CE3:CF3"/>
    <mergeCell ref="CH3:CI3"/>
    <mergeCell ref="CK3:CL3"/>
    <mergeCell ref="CN3:CO3"/>
    <mergeCell ref="AI66:AJ66"/>
    <mergeCell ref="AL66:AM66"/>
    <mergeCell ref="AO66:AP66"/>
    <mergeCell ref="AR66:AS66"/>
    <mergeCell ref="AU66:AV66"/>
    <mergeCell ref="AX66:AY66"/>
    <mergeCell ref="BA66:BB66"/>
    <mergeCell ref="BD66:BE66"/>
    <mergeCell ref="BG66:BH66"/>
    <mergeCell ref="BJ66:BK66"/>
    <mergeCell ref="AI67:AJ67"/>
    <mergeCell ref="AL67:AM67"/>
    <mergeCell ref="AO67:AP67"/>
    <mergeCell ref="AR67:AS67"/>
    <mergeCell ref="AU67:AV67"/>
    <mergeCell ref="AX67:AY67"/>
    <mergeCell ref="BA67:BB67"/>
    <mergeCell ref="BD67:BE67"/>
    <mergeCell ref="BG67:BH67"/>
    <mergeCell ref="BJ67:BK67"/>
    <mergeCell ref="AI64:AJ64"/>
    <mergeCell ref="AL64:AM64"/>
    <mergeCell ref="AO64:AP64"/>
    <mergeCell ref="AR64:AS64"/>
    <mergeCell ref="AU64:AV64"/>
    <mergeCell ref="AX64:AY64"/>
    <mergeCell ref="BA64:BB64"/>
    <mergeCell ref="BD64:BE64"/>
    <mergeCell ref="BG64:BH64"/>
    <mergeCell ref="BJ64:BK64"/>
    <mergeCell ref="AI65:AJ65"/>
    <mergeCell ref="AL65:AM65"/>
    <mergeCell ref="AO65:AP65"/>
    <mergeCell ref="AR65:AS65"/>
    <mergeCell ref="AU65:AV65"/>
    <mergeCell ref="AX65:AY65"/>
    <mergeCell ref="BA65:BB65"/>
    <mergeCell ref="BD65:BE65"/>
    <mergeCell ref="BG65:BH65"/>
    <mergeCell ref="BJ65:BK65"/>
    <mergeCell ref="AI62:AJ62"/>
    <mergeCell ref="AL62:AM62"/>
    <mergeCell ref="AO62:AP62"/>
    <mergeCell ref="AR62:AS62"/>
    <mergeCell ref="AU62:AV62"/>
    <mergeCell ref="AX62:AY62"/>
    <mergeCell ref="BA62:BB62"/>
    <mergeCell ref="BD62:BE62"/>
    <mergeCell ref="BG62:BH62"/>
    <mergeCell ref="BJ62:BK62"/>
    <mergeCell ref="AI63:AJ63"/>
    <mergeCell ref="AL63:AM63"/>
    <mergeCell ref="AO63:AP63"/>
    <mergeCell ref="AR63:AS63"/>
    <mergeCell ref="AU63:AV63"/>
    <mergeCell ref="AX63:AY63"/>
    <mergeCell ref="BA63:BB63"/>
    <mergeCell ref="BD63:BE63"/>
    <mergeCell ref="BG63:BH63"/>
    <mergeCell ref="BJ63:BK63"/>
    <mergeCell ref="AI60:AJ60"/>
    <mergeCell ref="AL60:AM60"/>
    <mergeCell ref="AO60:AP60"/>
    <mergeCell ref="AR60:AS60"/>
    <mergeCell ref="AU60:AV60"/>
    <mergeCell ref="AX60:AY60"/>
    <mergeCell ref="BA60:BB60"/>
    <mergeCell ref="BD60:BE60"/>
    <mergeCell ref="BG60:BH60"/>
    <mergeCell ref="BJ60:BK60"/>
    <mergeCell ref="AI61:AJ61"/>
    <mergeCell ref="AL61:AM61"/>
    <mergeCell ref="AO61:AP61"/>
    <mergeCell ref="AR61:AS61"/>
    <mergeCell ref="AU61:AV61"/>
    <mergeCell ref="AX61:AY61"/>
    <mergeCell ref="BA61:BB61"/>
    <mergeCell ref="BD61:BE61"/>
    <mergeCell ref="BG61:BH61"/>
    <mergeCell ref="BJ61:BK61"/>
    <mergeCell ref="AI58:AJ58"/>
    <mergeCell ref="AL58:AM58"/>
    <mergeCell ref="AO58:AP58"/>
    <mergeCell ref="AR58:AS58"/>
    <mergeCell ref="AU58:AV58"/>
    <mergeCell ref="AX58:AY58"/>
    <mergeCell ref="BA58:BB58"/>
    <mergeCell ref="BD58:BE58"/>
    <mergeCell ref="BG58:BH58"/>
    <mergeCell ref="BJ58:BK58"/>
    <mergeCell ref="AI59:AJ59"/>
    <mergeCell ref="AL59:AM59"/>
    <mergeCell ref="AO59:AP59"/>
    <mergeCell ref="AR59:AS59"/>
    <mergeCell ref="AU59:AV59"/>
    <mergeCell ref="AX59:AY59"/>
    <mergeCell ref="BA59:BB59"/>
    <mergeCell ref="BD59:BE59"/>
    <mergeCell ref="BG59:BH59"/>
    <mergeCell ref="BJ59:BK59"/>
    <mergeCell ref="AI56:AJ56"/>
    <mergeCell ref="AL56:AM56"/>
    <mergeCell ref="AO56:AP56"/>
    <mergeCell ref="AR56:AS56"/>
    <mergeCell ref="AU56:AV56"/>
    <mergeCell ref="AX56:AY56"/>
    <mergeCell ref="BA56:BB56"/>
    <mergeCell ref="BD56:BE56"/>
    <mergeCell ref="BG56:BH56"/>
    <mergeCell ref="BJ56:BK56"/>
    <mergeCell ref="AI57:AJ57"/>
    <mergeCell ref="AL57:AM57"/>
    <mergeCell ref="AO57:AP57"/>
    <mergeCell ref="AR57:AS57"/>
    <mergeCell ref="AU57:AV57"/>
    <mergeCell ref="AX57:AY57"/>
    <mergeCell ref="BA57:BB57"/>
    <mergeCell ref="BD57:BE57"/>
    <mergeCell ref="BG57:BH57"/>
    <mergeCell ref="BJ57:BK57"/>
    <mergeCell ref="AI54:AJ54"/>
    <mergeCell ref="AL54:AM54"/>
    <mergeCell ref="AO54:AP54"/>
    <mergeCell ref="AR54:AS54"/>
    <mergeCell ref="AU54:AV54"/>
    <mergeCell ref="AX54:AY54"/>
    <mergeCell ref="BA54:BB54"/>
    <mergeCell ref="BD54:BE54"/>
    <mergeCell ref="BG54:BH54"/>
    <mergeCell ref="BJ54:BK54"/>
    <mergeCell ref="AI55:AJ55"/>
    <mergeCell ref="AL55:AM55"/>
    <mergeCell ref="AO55:AP55"/>
    <mergeCell ref="AR55:AS55"/>
    <mergeCell ref="AU55:AV55"/>
    <mergeCell ref="AX55:AY55"/>
    <mergeCell ref="BA55:BB55"/>
    <mergeCell ref="BD55:BE55"/>
    <mergeCell ref="BG55:BH55"/>
    <mergeCell ref="BJ55:BK55"/>
    <mergeCell ref="AI52:AJ52"/>
    <mergeCell ref="AL52:AM52"/>
    <mergeCell ref="AO52:AP52"/>
    <mergeCell ref="AR52:AS52"/>
    <mergeCell ref="AU52:AV52"/>
    <mergeCell ref="AX52:AY52"/>
    <mergeCell ref="BA52:BB52"/>
    <mergeCell ref="BD52:BE52"/>
    <mergeCell ref="BG52:BH52"/>
    <mergeCell ref="BJ52:BK52"/>
    <mergeCell ref="AI53:AJ53"/>
    <mergeCell ref="AL53:AM53"/>
    <mergeCell ref="AO53:AP53"/>
    <mergeCell ref="AR53:AS53"/>
    <mergeCell ref="AU53:AV53"/>
    <mergeCell ref="AX53:AY53"/>
    <mergeCell ref="BA53:BB53"/>
    <mergeCell ref="BD53:BE53"/>
    <mergeCell ref="BG53:BH53"/>
    <mergeCell ref="BJ53:BK53"/>
    <mergeCell ref="AI50:AJ50"/>
    <mergeCell ref="AL50:AM50"/>
    <mergeCell ref="AO50:AP50"/>
    <mergeCell ref="AR50:AS50"/>
    <mergeCell ref="AU50:AV50"/>
    <mergeCell ref="AX50:AY50"/>
    <mergeCell ref="BA50:BB50"/>
    <mergeCell ref="BD50:BE50"/>
    <mergeCell ref="BG50:BH50"/>
    <mergeCell ref="BJ50:BK50"/>
    <mergeCell ref="AI51:AJ51"/>
    <mergeCell ref="AL51:AM51"/>
    <mergeCell ref="AO51:AP51"/>
    <mergeCell ref="AR51:AS51"/>
    <mergeCell ref="AU51:AV51"/>
    <mergeCell ref="AX51:AY51"/>
    <mergeCell ref="BA51:BB51"/>
    <mergeCell ref="BD51:BE51"/>
    <mergeCell ref="BG51:BH51"/>
    <mergeCell ref="BJ51:BK51"/>
    <mergeCell ref="AI48:AJ48"/>
    <mergeCell ref="AL48:AM48"/>
    <mergeCell ref="AO48:AP48"/>
    <mergeCell ref="AR48:AS48"/>
    <mergeCell ref="AU48:AV48"/>
    <mergeCell ref="AX48:AY48"/>
    <mergeCell ref="BA48:BB48"/>
    <mergeCell ref="BD48:BE48"/>
    <mergeCell ref="BG48:BH48"/>
    <mergeCell ref="BJ48:BK48"/>
    <mergeCell ref="AI49:AJ49"/>
    <mergeCell ref="AL49:AM49"/>
    <mergeCell ref="AO49:AP49"/>
    <mergeCell ref="AR49:AS49"/>
    <mergeCell ref="AU49:AV49"/>
    <mergeCell ref="AX49:AY49"/>
    <mergeCell ref="BA49:BB49"/>
    <mergeCell ref="BD49:BE49"/>
    <mergeCell ref="BG49:BH49"/>
    <mergeCell ref="BJ49:BK49"/>
    <mergeCell ref="AI46:AJ46"/>
    <mergeCell ref="AL46:AM46"/>
    <mergeCell ref="AO46:AP46"/>
    <mergeCell ref="AR46:AS46"/>
    <mergeCell ref="AU46:AV46"/>
    <mergeCell ref="AX46:AY46"/>
    <mergeCell ref="BA46:BB46"/>
    <mergeCell ref="BD46:BE46"/>
    <mergeCell ref="BG46:BH46"/>
    <mergeCell ref="BJ46:BK46"/>
    <mergeCell ref="AI47:AJ47"/>
    <mergeCell ref="AL47:AM47"/>
    <mergeCell ref="AO47:AP47"/>
    <mergeCell ref="AR47:AS47"/>
    <mergeCell ref="AU47:AV47"/>
    <mergeCell ref="AX47:AY47"/>
    <mergeCell ref="BA47:BB47"/>
    <mergeCell ref="BD47:BE47"/>
    <mergeCell ref="BG47:BH47"/>
    <mergeCell ref="BJ47:BK47"/>
    <mergeCell ref="AI44:AJ44"/>
    <mergeCell ref="AL44:AM44"/>
    <mergeCell ref="AO44:AP44"/>
    <mergeCell ref="AR44:AS44"/>
    <mergeCell ref="AU44:AV44"/>
    <mergeCell ref="AX44:AY44"/>
    <mergeCell ref="BA44:BB44"/>
    <mergeCell ref="BD44:BE44"/>
    <mergeCell ref="BG44:BH44"/>
    <mergeCell ref="BJ44:BK44"/>
    <mergeCell ref="AI45:AJ45"/>
    <mergeCell ref="AL45:AM45"/>
    <mergeCell ref="AO45:AP45"/>
    <mergeCell ref="AR45:AS45"/>
    <mergeCell ref="AU45:AV45"/>
    <mergeCell ref="AX45:AY45"/>
    <mergeCell ref="BA45:BB45"/>
    <mergeCell ref="BD45:BE45"/>
    <mergeCell ref="BG45:BH45"/>
    <mergeCell ref="BJ45:BK45"/>
    <mergeCell ref="BJ40:BK40"/>
    <mergeCell ref="BG41:BH41"/>
    <mergeCell ref="BJ41:BK41"/>
    <mergeCell ref="AI42:AJ42"/>
    <mergeCell ref="AL42:AM42"/>
    <mergeCell ref="AO42:AP42"/>
    <mergeCell ref="AR42:AS42"/>
    <mergeCell ref="AU42:AV42"/>
    <mergeCell ref="AX42:AY42"/>
    <mergeCell ref="BA42:BB42"/>
    <mergeCell ref="BD42:BE42"/>
    <mergeCell ref="AI43:AJ43"/>
    <mergeCell ref="AL43:AM43"/>
    <mergeCell ref="AO43:AP43"/>
    <mergeCell ref="AR43:AS43"/>
    <mergeCell ref="BG42:BH42"/>
    <mergeCell ref="BJ42:BK42"/>
    <mergeCell ref="AU43:AV43"/>
    <mergeCell ref="AX43:AY43"/>
    <mergeCell ref="BA43:BB43"/>
    <mergeCell ref="BD43:BE43"/>
    <mergeCell ref="BG43:BH43"/>
    <mergeCell ref="BJ43:BK43"/>
    <mergeCell ref="AI40:AJ40"/>
    <mergeCell ref="AL40:AM40"/>
    <mergeCell ref="AO40:AP40"/>
    <mergeCell ref="AR40:AS40"/>
    <mergeCell ref="AI41:AJ41"/>
    <mergeCell ref="AL41:AM41"/>
    <mergeCell ref="AO41:AP41"/>
    <mergeCell ref="AR41:AS41"/>
    <mergeCell ref="AU40:AV40"/>
    <mergeCell ref="AX40:AY40"/>
    <mergeCell ref="BA40:BB40"/>
    <mergeCell ref="BD40:BE40"/>
    <mergeCell ref="AU41:AV41"/>
    <mergeCell ref="AX41:AY41"/>
    <mergeCell ref="BA41:BB41"/>
    <mergeCell ref="BD41:BE41"/>
    <mergeCell ref="BG40:BH40"/>
    <mergeCell ref="AL38:AM38"/>
    <mergeCell ref="AO38:AP38"/>
    <mergeCell ref="AR38:AS38"/>
    <mergeCell ref="AI39:AJ39"/>
    <mergeCell ref="AL39:AM39"/>
    <mergeCell ref="AO39:AP39"/>
    <mergeCell ref="AR39:AS39"/>
    <mergeCell ref="AU38:AV38"/>
    <mergeCell ref="AX38:AY38"/>
    <mergeCell ref="BA38:BB38"/>
    <mergeCell ref="BD38:BE38"/>
    <mergeCell ref="BG38:BH38"/>
    <mergeCell ref="BJ38:BK38"/>
    <mergeCell ref="AU39:AV39"/>
    <mergeCell ref="AX39:AY39"/>
    <mergeCell ref="BA39:BB39"/>
    <mergeCell ref="BD39:BE39"/>
    <mergeCell ref="BG39:BH39"/>
    <mergeCell ref="BJ39:BK39"/>
    <mergeCell ref="H6:I6"/>
    <mergeCell ref="H7:I7"/>
    <mergeCell ref="AU35:AV35"/>
    <mergeCell ref="AX35:AY35"/>
    <mergeCell ref="BA35:BB35"/>
    <mergeCell ref="BD35:BE35"/>
    <mergeCell ref="BG35:BH35"/>
    <mergeCell ref="BJ35:BK35"/>
    <mergeCell ref="AI36:AJ36"/>
    <mergeCell ref="AL36:AM36"/>
    <mergeCell ref="AO36:AP36"/>
    <mergeCell ref="AR36:AS36"/>
    <mergeCell ref="AU36:AV36"/>
    <mergeCell ref="AX36:AY36"/>
    <mergeCell ref="AI37:AJ37"/>
    <mergeCell ref="AL37:AM37"/>
    <mergeCell ref="AO37:AP37"/>
    <mergeCell ref="AR37:AS37"/>
    <mergeCell ref="BA36:BB36"/>
    <mergeCell ref="BD36:BE36"/>
    <mergeCell ref="AU37:AV37"/>
    <mergeCell ref="AX37:AY37"/>
    <mergeCell ref="BA37:BB37"/>
    <mergeCell ref="BD37:BE37"/>
    <mergeCell ref="BG36:BH36"/>
    <mergeCell ref="BJ36:BK36"/>
    <mergeCell ref="BG37:BH37"/>
    <mergeCell ref="BJ37:BK37"/>
    <mergeCell ref="BG33:BH33"/>
    <mergeCell ref="BJ33:BK33"/>
    <mergeCell ref="AI34:AJ34"/>
    <mergeCell ref="AL34:AM34"/>
    <mergeCell ref="AO34:AP34"/>
    <mergeCell ref="AR34:AS34"/>
    <mergeCell ref="AU34:AV34"/>
    <mergeCell ref="AX34:AY34"/>
    <mergeCell ref="H18:I18"/>
    <mergeCell ref="H19:I19"/>
    <mergeCell ref="BA34:BB34"/>
    <mergeCell ref="BD34:BE34"/>
    <mergeCell ref="BG34:BH34"/>
    <mergeCell ref="BJ34:BK34"/>
    <mergeCell ref="AU31:AV31"/>
    <mergeCell ref="AX31:AY31"/>
    <mergeCell ref="BA31:BB31"/>
    <mergeCell ref="BD31:BE31"/>
    <mergeCell ref="AU32:AV32"/>
    <mergeCell ref="AX32:AY32"/>
    <mergeCell ref="BA32:BB32"/>
    <mergeCell ref="BD32:BE32"/>
    <mergeCell ref="AU33:AV33"/>
    <mergeCell ref="AX33:AY33"/>
    <mergeCell ref="BA33:BB33"/>
    <mergeCell ref="BD33:BE33"/>
    <mergeCell ref="AU27:AV27"/>
    <mergeCell ref="AX27:AY27"/>
    <mergeCell ref="BJ25:BK25"/>
    <mergeCell ref="H12:I12"/>
    <mergeCell ref="H13:I13"/>
    <mergeCell ref="AI35:AJ35"/>
    <mergeCell ref="AL35:AM35"/>
    <mergeCell ref="AO35:AP35"/>
    <mergeCell ref="AR35:AS35"/>
    <mergeCell ref="H48:I48"/>
    <mergeCell ref="H49:I49"/>
    <mergeCell ref="AI31:AJ31"/>
    <mergeCell ref="AL31:AM31"/>
    <mergeCell ref="AO31:AP31"/>
    <mergeCell ref="AR31:AS31"/>
    <mergeCell ref="AI32:AJ32"/>
    <mergeCell ref="AL32:AM32"/>
    <mergeCell ref="AO32:AP32"/>
    <mergeCell ref="AR32:AS32"/>
    <mergeCell ref="H42:I42"/>
    <mergeCell ref="H43:I43"/>
    <mergeCell ref="H36:I36"/>
    <mergeCell ref="H37:I37"/>
    <mergeCell ref="AI33:AJ33"/>
    <mergeCell ref="AL33:AM33"/>
    <mergeCell ref="AO33:AP33"/>
    <mergeCell ref="AR33:AS33"/>
    <mergeCell ref="H31:I31"/>
    <mergeCell ref="AI38:AJ38"/>
    <mergeCell ref="H20:I20"/>
    <mergeCell ref="H21:I21"/>
    <mergeCell ref="H22:I22"/>
    <mergeCell ref="H23:I23"/>
    <mergeCell ref="H14:I14"/>
    <mergeCell ref="H15:I15"/>
    <mergeCell ref="H2:I2"/>
    <mergeCell ref="H3:I3"/>
    <mergeCell ref="H4:I4"/>
    <mergeCell ref="H5:I5"/>
    <mergeCell ref="AU28:AV28"/>
    <mergeCell ref="AX28:AY28"/>
    <mergeCell ref="H66:I66"/>
    <mergeCell ref="H67:I67"/>
    <mergeCell ref="BA28:BB28"/>
    <mergeCell ref="BD28:BE28"/>
    <mergeCell ref="BG28:BH28"/>
    <mergeCell ref="BJ28:BK28"/>
    <mergeCell ref="AI29:AJ29"/>
    <mergeCell ref="AL29:AM29"/>
    <mergeCell ref="AO29:AP29"/>
    <mergeCell ref="AR29:AS29"/>
    <mergeCell ref="H60:I60"/>
    <mergeCell ref="H61:I61"/>
    <mergeCell ref="AU29:AV29"/>
    <mergeCell ref="AX29:AY29"/>
    <mergeCell ref="BA29:BB29"/>
    <mergeCell ref="BD29:BE29"/>
    <mergeCell ref="AI30:AJ30"/>
    <mergeCell ref="AL30:AM30"/>
    <mergeCell ref="AO30:AP30"/>
    <mergeCell ref="AR30:AS30"/>
    <mergeCell ref="H54:I54"/>
    <mergeCell ref="H55:I55"/>
    <mergeCell ref="BG29:BH29"/>
    <mergeCell ref="BJ29:BK29"/>
    <mergeCell ref="AU30:AV30"/>
    <mergeCell ref="AX30:AY30"/>
    <mergeCell ref="H16:I16"/>
    <mergeCell ref="H17:I17"/>
    <mergeCell ref="BA27:BB27"/>
    <mergeCell ref="BD27:BE27"/>
    <mergeCell ref="H8:I8"/>
    <mergeCell ref="H9:I9"/>
    <mergeCell ref="H10:I10"/>
    <mergeCell ref="H11:I11"/>
    <mergeCell ref="BG27:BH27"/>
    <mergeCell ref="H24:I24"/>
    <mergeCell ref="H25:I25"/>
    <mergeCell ref="BA26:BB26"/>
    <mergeCell ref="BD26:BE26"/>
    <mergeCell ref="H32:I32"/>
    <mergeCell ref="H33:I33"/>
    <mergeCell ref="H34:I34"/>
    <mergeCell ref="H35:I35"/>
    <mergeCell ref="BG25:BH25"/>
    <mergeCell ref="BG26:BH26"/>
    <mergeCell ref="BG31:BH31"/>
    <mergeCell ref="AR25:AS25"/>
    <mergeCell ref="BG20:BH20"/>
    <mergeCell ref="AO16:AP16"/>
    <mergeCell ref="AR16:AS16"/>
    <mergeCell ref="AU16:AV16"/>
    <mergeCell ref="AX16:AY16"/>
    <mergeCell ref="BA16:BB16"/>
    <mergeCell ref="BD16:BE16"/>
    <mergeCell ref="BG16:BH16"/>
    <mergeCell ref="AO12:AP12"/>
    <mergeCell ref="AR12:AS12"/>
    <mergeCell ref="AU12:AV12"/>
    <mergeCell ref="BJ26:BK26"/>
    <mergeCell ref="AI27:AJ27"/>
    <mergeCell ref="AL27:AM27"/>
    <mergeCell ref="H26:I26"/>
    <mergeCell ref="H27:I27"/>
    <mergeCell ref="H28:I28"/>
    <mergeCell ref="H29:I29"/>
    <mergeCell ref="AO27:AP27"/>
    <mergeCell ref="AR27:AS27"/>
    <mergeCell ref="AI28:AJ28"/>
    <mergeCell ref="AL28:AM28"/>
    <mergeCell ref="AO28:AP28"/>
    <mergeCell ref="AR28:AS28"/>
    <mergeCell ref="BJ27:BK27"/>
    <mergeCell ref="BA30:BB30"/>
    <mergeCell ref="BD30:BE30"/>
    <mergeCell ref="BG30:BH30"/>
    <mergeCell ref="BJ30:BK30"/>
    <mergeCell ref="BJ31:BK31"/>
    <mergeCell ref="BG32:BH32"/>
    <mergeCell ref="BJ32:BK32"/>
    <mergeCell ref="H30:I30"/>
    <mergeCell ref="H63:I63"/>
    <mergeCell ref="H64:I64"/>
    <mergeCell ref="H65:I65"/>
    <mergeCell ref="BA23:BB23"/>
    <mergeCell ref="BD23:BE23"/>
    <mergeCell ref="AI24:AJ24"/>
    <mergeCell ref="AL24:AM24"/>
    <mergeCell ref="AO24:AP24"/>
    <mergeCell ref="AR24:AS24"/>
    <mergeCell ref="H56:I56"/>
    <mergeCell ref="H57:I57"/>
    <mergeCell ref="H58:I58"/>
    <mergeCell ref="H59:I59"/>
    <mergeCell ref="BG23:BH23"/>
    <mergeCell ref="BJ23:BK23"/>
    <mergeCell ref="AU24:AV24"/>
    <mergeCell ref="AX24:AY24"/>
    <mergeCell ref="BA24:BB24"/>
    <mergeCell ref="BD24:BE24"/>
    <mergeCell ref="H50:I50"/>
    <mergeCell ref="H51:I51"/>
    <mergeCell ref="H52:I52"/>
    <mergeCell ref="H53:I53"/>
    <mergeCell ref="BG24:BH24"/>
    <mergeCell ref="BJ24:BK24"/>
    <mergeCell ref="AI25:AJ25"/>
    <mergeCell ref="AL25:AM25"/>
    <mergeCell ref="AO25:AP25"/>
    <mergeCell ref="H44:I44"/>
    <mergeCell ref="H45:I45"/>
    <mergeCell ref="H46:I46"/>
    <mergeCell ref="AI22:AJ22"/>
    <mergeCell ref="AL22:AM22"/>
    <mergeCell ref="AO22:AP22"/>
    <mergeCell ref="AR22:AS22"/>
    <mergeCell ref="AU22:AV22"/>
    <mergeCell ref="AX22:AY22"/>
    <mergeCell ref="BA22:BB22"/>
    <mergeCell ref="BD22:BE22"/>
    <mergeCell ref="BG22:BH22"/>
    <mergeCell ref="BJ22:BK22"/>
    <mergeCell ref="AI23:AJ23"/>
    <mergeCell ref="AL23:AM23"/>
    <mergeCell ref="AO23:AP23"/>
    <mergeCell ref="AR23:AS23"/>
    <mergeCell ref="AU23:AV23"/>
    <mergeCell ref="AX23:AY23"/>
    <mergeCell ref="AF44:AG44"/>
    <mergeCell ref="AF45:AG45"/>
    <mergeCell ref="AF46:AG46"/>
    <mergeCell ref="AC36:AD36"/>
    <mergeCell ref="AC37:AD37"/>
    <mergeCell ref="AC38:AD38"/>
    <mergeCell ref="AC39:AD39"/>
    <mergeCell ref="AC40:AD40"/>
    <mergeCell ref="AC41:AD41"/>
    <mergeCell ref="AC42:AD42"/>
    <mergeCell ref="AC43:AD43"/>
    <mergeCell ref="AC44:AD44"/>
    <mergeCell ref="AC45:AD45"/>
    <mergeCell ref="H62:I62"/>
    <mergeCell ref="H47:I47"/>
    <mergeCell ref="AU25:AV25"/>
    <mergeCell ref="AX25:AY25"/>
    <mergeCell ref="AI26:AJ26"/>
    <mergeCell ref="AL26:AM26"/>
    <mergeCell ref="AO26:AP26"/>
    <mergeCell ref="AR26:AS26"/>
    <mergeCell ref="H38:I38"/>
    <mergeCell ref="H39:I39"/>
    <mergeCell ref="H40:I40"/>
    <mergeCell ref="H41:I41"/>
    <mergeCell ref="BA25:BB25"/>
    <mergeCell ref="BD25:BE25"/>
    <mergeCell ref="AU26:AV26"/>
    <mergeCell ref="AX26:AY26"/>
    <mergeCell ref="AI20:AJ20"/>
    <mergeCell ref="AL20:AM20"/>
    <mergeCell ref="AO20:AP20"/>
    <mergeCell ref="AR20:AS20"/>
    <mergeCell ref="AU20:AV20"/>
    <mergeCell ref="AX20:AY20"/>
    <mergeCell ref="BA20:BB20"/>
    <mergeCell ref="BD20:BE20"/>
    <mergeCell ref="AF53:AG53"/>
    <mergeCell ref="AF54:AG54"/>
    <mergeCell ref="AF55:AG55"/>
    <mergeCell ref="AF56:AG56"/>
    <mergeCell ref="AF57:AG57"/>
    <mergeCell ref="AF58:AG58"/>
    <mergeCell ref="AF59:AG59"/>
    <mergeCell ref="AF60:AG60"/>
    <mergeCell ref="BJ20:BK20"/>
    <mergeCell ref="AI21:AJ21"/>
    <mergeCell ref="AL21:AM21"/>
    <mergeCell ref="AO21:AP21"/>
    <mergeCell ref="AR21:AS21"/>
    <mergeCell ref="AU21:AV21"/>
    <mergeCell ref="AX21:AY21"/>
    <mergeCell ref="BA21:BB21"/>
    <mergeCell ref="BD21:BE21"/>
    <mergeCell ref="BG21:BH21"/>
    <mergeCell ref="BJ21:BK21"/>
    <mergeCell ref="AL18:AM18"/>
    <mergeCell ref="AO18:AP18"/>
    <mergeCell ref="AR18:AS18"/>
    <mergeCell ref="AU18:AV18"/>
    <mergeCell ref="AX18:AY18"/>
    <mergeCell ref="BA18:BB18"/>
    <mergeCell ref="BD18:BE18"/>
    <mergeCell ref="BG18:BH18"/>
    <mergeCell ref="BJ18:BK18"/>
    <mergeCell ref="AI19:AJ19"/>
    <mergeCell ref="AL19:AM19"/>
    <mergeCell ref="AO19:AP19"/>
    <mergeCell ref="AR19:AS19"/>
    <mergeCell ref="AU19:AV19"/>
    <mergeCell ref="AX19:AY19"/>
    <mergeCell ref="BA19:BB19"/>
    <mergeCell ref="BD19:BE19"/>
    <mergeCell ref="BG19:BH19"/>
    <mergeCell ref="BJ19:BK19"/>
    <mergeCell ref="BJ16:BK16"/>
    <mergeCell ref="AI17:AJ17"/>
    <mergeCell ref="AL17:AM17"/>
    <mergeCell ref="AO17:AP17"/>
    <mergeCell ref="AR17:AS17"/>
    <mergeCell ref="AU17:AV17"/>
    <mergeCell ref="AX17:AY17"/>
    <mergeCell ref="BA17:BB17"/>
    <mergeCell ref="BD17:BE17"/>
    <mergeCell ref="BG17:BH17"/>
    <mergeCell ref="BJ17:BK17"/>
    <mergeCell ref="AO14:AP14"/>
    <mergeCell ref="AR14:AS14"/>
    <mergeCell ref="AU14:AV14"/>
    <mergeCell ref="AX14:AY14"/>
    <mergeCell ref="BA14:BB14"/>
    <mergeCell ref="BD14:BE14"/>
    <mergeCell ref="BG14:BH14"/>
    <mergeCell ref="BJ14:BK14"/>
    <mergeCell ref="AI15:AJ15"/>
    <mergeCell ref="AL15:AM15"/>
    <mergeCell ref="AO15:AP15"/>
    <mergeCell ref="AR15:AS15"/>
    <mergeCell ref="AU15:AV15"/>
    <mergeCell ref="AX15:AY15"/>
    <mergeCell ref="BA15:BB15"/>
    <mergeCell ref="BD15:BE15"/>
    <mergeCell ref="BG15:BH15"/>
    <mergeCell ref="BJ15:BK15"/>
    <mergeCell ref="AX12:AY12"/>
    <mergeCell ref="BA12:BB12"/>
    <mergeCell ref="BD12:BE12"/>
    <mergeCell ref="BG12:BH12"/>
    <mergeCell ref="BJ12:BK12"/>
    <mergeCell ref="AI13:AJ13"/>
    <mergeCell ref="AL13:AM13"/>
    <mergeCell ref="AO13:AP13"/>
    <mergeCell ref="AR13:AS13"/>
    <mergeCell ref="AU13:AV13"/>
    <mergeCell ref="AX13:AY13"/>
    <mergeCell ref="BA13:BB13"/>
    <mergeCell ref="BD13:BE13"/>
    <mergeCell ref="BG13:BH13"/>
    <mergeCell ref="BJ13:BK13"/>
    <mergeCell ref="AO10:AP10"/>
    <mergeCell ref="AR10:AS10"/>
    <mergeCell ref="AU10:AV10"/>
    <mergeCell ref="AX10:AY10"/>
    <mergeCell ref="BA10:BB10"/>
    <mergeCell ref="BD10:BE10"/>
    <mergeCell ref="BG10:BH10"/>
    <mergeCell ref="BJ10:BK10"/>
    <mergeCell ref="AI11:AJ11"/>
    <mergeCell ref="AL11:AM11"/>
    <mergeCell ref="AO11:AP11"/>
    <mergeCell ref="AR11:AS11"/>
    <mergeCell ref="AU11:AV11"/>
    <mergeCell ref="AX11:AY11"/>
    <mergeCell ref="BA11:BB11"/>
    <mergeCell ref="BD11:BE11"/>
    <mergeCell ref="BG11:BH11"/>
    <mergeCell ref="BJ11:BK11"/>
    <mergeCell ref="AO8:AP8"/>
    <mergeCell ref="AR8:AS8"/>
    <mergeCell ref="AU8:AV8"/>
    <mergeCell ref="AX8:AY8"/>
    <mergeCell ref="BA8:BB8"/>
    <mergeCell ref="BD8:BE8"/>
    <mergeCell ref="BG8:BH8"/>
    <mergeCell ref="BJ8:BK8"/>
    <mergeCell ref="AI9:AJ9"/>
    <mergeCell ref="AL9:AM9"/>
    <mergeCell ref="AO9:AP9"/>
    <mergeCell ref="AR9:AS9"/>
    <mergeCell ref="AU9:AV9"/>
    <mergeCell ref="AX9:AY9"/>
    <mergeCell ref="BA9:BB9"/>
    <mergeCell ref="BD9:BE9"/>
    <mergeCell ref="BG9:BH9"/>
    <mergeCell ref="BJ9:BK9"/>
    <mergeCell ref="AO6:AP6"/>
    <mergeCell ref="AR6:AS6"/>
    <mergeCell ref="AU6:AV6"/>
    <mergeCell ref="AX6:AY6"/>
    <mergeCell ref="BA6:BB6"/>
    <mergeCell ref="BD6:BE6"/>
    <mergeCell ref="BG6:BH6"/>
    <mergeCell ref="BJ6:BK6"/>
    <mergeCell ref="AI7:AJ7"/>
    <mergeCell ref="AL7:AM7"/>
    <mergeCell ref="AO7:AP7"/>
    <mergeCell ref="AR7:AS7"/>
    <mergeCell ref="AU7:AV7"/>
    <mergeCell ref="AX7:AY7"/>
    <mergeCell ref="BA7:BB7"/>
    <mergeCell ref="BD7:BE7"/>
    <mergeCell ref="BG7:BH7"/>
    <mergeCell ref="BJ7:BK7"/>
    <mergeCell ref="AO4:AP4"/>
    <mergeCell ref="AR4:AS4"/>
    <mergeCell ref="AU4:AV4"/>
    <mergeCell ref="AX4:AY4"/>
    <mergeCell ref="BA4:BB4"/>
    <mergeCell ref="BD4:BE4"/>
    <mergeCell ref="BG4:BH4"/>
    <mergeCell ref="BJ4:BK4"/>
    <mergeCell ref="AI5:AJ5"/>
    <mergeCell ref="AL5:AM5"/>
    <mergeCell ref="AO5:AP5"/>
    <mergeCell ref="AR5:AS5"/>
    <mergeCell ref="AU5:AV5"/>
    <mergeCell ref="AX5:AY5"/>
    <mergeCell ref="BA5:BB5"/>
    <mergeCell ref="BD5:BE5"/>
    <mergeCell ref="BG5:BH5"/>
    <mergeCell ref="BJ5:BK5"/>
    <mergeCell ref="AO2:AP2"/>
    <mergeCell ref="AR2:AS2"/>
    <mergeCell ref="AU2:AV2"/>
    <mergeCell ref="AX2:AY2"/>
    <mergeCell ref="BA2:BB2"/>
    <mergeCell ref="BD2:BE2"/>
    <mergeCell ref="BG2:BH2"/>
    <mergeCell ref="BJ2:BK2"/>
    <mergeCell ref="AI3:AJ3"/>
    <mergeCell ref="AL3:AM3"/>
    <mergeCell ref="AO3:AP3"/>
    <mergeCell ref="AR3:AS3"/>
    <mergeCell ref="AU3:AV3"/>
    <mergeCell ref="AX3:AY3"/>
    <mergeCell ref="BA3:BB3"/>
    <mergeCell ref="BD3:BE3"/>
    <mergeCell ref="BG3:BH3"/>
    <mergeCell ref="BJ3:BK3"/>
    <mergeCell ref="AF61:AG61"/>
    <mergeCell ref="AF62:AG62"/>
    <mergeCell ref="AF63:AG63"/>
    <mergeCell ref="AF64:AG64"/>
    <mergeCell ref="AF65:AG65"/>
    <mergeCell ref="AF66:AG66"/>
    <mergeCell ref="AF67:AG67"/>
    <mergeCell ref="AI2:AJ2"/>
    <mergeCell ref="AL2:AM2"/>
    <mergeCell ref="AI4:AJ4"/>
    <mergeCell ref="AL4:AM4"/>
    <mergeCell ref="AI6:AJ6"/>
    <mergeCell ref="AL6:AM6"/>
    <mergeCell ref="AI8:AJ8"/>
    <mergeCell ref="AL8:AM8"/>
    <mergeCell ref="AI10:AJ10"/>
    <mergeCell ref="AL10:AM10"/>
    <mergeCell ref="AI12:AJ12"/>
    <mergeCell ref="AL12:AM12"/>
    <mergeCell ref="AI14:AJ14"/>
    <mergeCell ref="AL14:AM14"/>
    <mergeCell ref="AI16:AJ16"/>
    <mergeCell ref="AL16:AM16"/>
    <mergeCell ref="AI18:AJ18"/>
    <mergeCell ref="AF36:AG36"/>
    <mergeCell ref="AF37:AG37"/>
    <mergeCell ref="AF38:AG38"/>
    <mergeCell ref="AF39:AG39"/>
    <mergeCell ref="AF40:AG40"/>
    <mergeCell ref="AF41:AG41"/>
    <mergeCell ref="AF42:AG42"/>
    <mergeCell ref="AF43:AG43"/>
    <mergeCell ref="AF47:AG47"/>
    <mergeCell ref="AF48:AG48"/>
    <mergeCell ref="AF49:AG49"/>
    <mergeCell ref="AF50:AG50"/>
    <mergeCell ref="AF51:AG51"/>
    <mergeCell ref="AF52:AG52"/>
    <mergeCell ref="AF19:AG19"/>
    <mergeCell ref="AF20:AG20"/>
    <mergeCell ref="AF21:AG21"/>
    <mergeCell ref="AF22:AG22"/>
    <mergeCell ref="AF23:AG23"/>
    <mergeCell ref="AF24:AG24"/>
    <mergeCell ref="AF25:AG25"/>
    <mergeCell ref="AF26:AG26"/>
    <mergeCell ref="AF27:AG27"/>
    <mergeCell ref="AF28:AG28"/>
    <mergeCell ref="AF29:AG29"/>
    <mergeCell ref="AF30:AG30"/>
    <mergeCell ref="AF31:AG31"/>
    <mergeCell ref="AF32:AG32"/>
    <mergeCell ref="AF33:AG33"/>
    <mergeCell ref="AF34:AG34"/>
    <mergeCell ref="AF35:AG35"/>
    <mergeCell ref="AC53:AD53"/>
    <mergeCell ref="AC54:AD54"/>
    <mergeCell ref="AC55:AD55"/>
    <mergeCell ref="AC56:AD56"/>
    <mergeCell ref="AC57:AD57"/>
    <mergeCell ref="AC58:AD58"/>
    <mergeCell ref="AC59:AD59"/>
    <mergeCell ref="AC60:AD60"/>
    <mergeCell ref="AC61:AD61"/>
    <mergeCell ref="AC62:AD62"/>
    <mergeCell ref="AC63:AD63"/>
    <mergeCell ref="AC64:AD64"/>
    <mergeCell ref="AC65:AD65"/>
    <mergeCell ref="AC66:AD66"/>
    <mergeCell ref="AC67:AD67"/>
    <mergeCell ref="AF2:AG2"/>
    <mergeCell ref="AF3:AG3"/>
    <mergeCell ref="AF4:AG4"/>
    <mergeCell ref="AF5:AG5"/>
    <mergeCell ref="AF6:AG6"/>
    <mergeCell ref="AF7:AG7"/>
    <mergeCell ref="AF8:AG8"/>
    <mergeCell ref="AF9:AG9"/>
    <mergeCell ref="AF10:AG10"/>
    <mergeCell ref="AF11:AG11"/>
    <mergeCell ref="AF12:AG12"/>
    <mergeCell ref="AF13:AG13"/>
    <mergeCell ref="AF14:AG14"/>
    <mergeCell ref="AF15:AG15"/>
    <mergeCell ref="AF16:AG16"/>
    <mergeCell ref="AF17:AG17"/>
    <mergeCell ref="AF18:AG18"/>
    <mergeCell ref="AC46:AD46"/>
    <mergeCell ref="AC47:AD47"/>
    <mergeCell ref="AC48:AD48"/>
    <mergeCell ref="AC49:AD49"/>
    <mergeCell ref="AC50:AD50"/>
    <mergeCell ref="AC51:AD51"/>
    <mergeCell ref="AC52:AD52"/>
    <mergeCell ref="AC19:AD19"/>
    <mergeCell ref="AC20:AD20"/>
    <mergeCell ref="AC21:AD21"/>
    <mergeCell ref="AC22:AD22"/>
    <mergeCell ref="AC23:AD23"/>
    <mergeCell ref="AC24:AD24"/>
    <mergeCell ref="AC25:AD25"/>
    <mergeCell ref="AC26:AD26"/>
    <mergeCell ref="AC27:AD27"/>
    <mergeCell ref="AC28:AD28"/>
    <mergeCell ref="AC29:AD29"/>
    <mergeCell ref="AC30:AD30"/>
    <mergeCell ref="AC31:AD31"/>
    <mergeCell ref="AC32:AD32"/>
    <mergeCell ref="AC33:AD33"/>
    <mergeCell ref="AC34:AD34"/>
    <mergeCell ref="AC35:AD35"/>
    <mergeCell ref="Z53:AA53"/>
    <mergeCell ref="Z54:AA54"/>
    <mergeCell ref="Z55:AA55"/>
    <mergeCell ref="Z56:AA56"/>
    <mergeCell ref="Z57:AA57"/>
    <mergeCell ref="Z58:AA58"/>
    <mergeCell ref="Z59:AA59"/>
    <mergeCell ref="Z60:AA60"/>
    <mergeCell ref="Z61:AA61"/>
    <mergeCell ref="Z62:AA62"/>
    <mergeCell ref="Z63:AA63"/>
    <mergeCell ref="Z64:AA64"/>
    <mergeCell ref="Z65:AA65"/>
    <mergeCell ref="Z66:AA66"/>
    <mergeCell ref="Z67:AA67"/>
    <mergeCell ref="AC2:AD2"/>
    <mergeCell ref="AC3:AD3"/>
    <mergeCell ref="AC4:AD4"/>
    <mergeCell ref="AC5:AD5"/>
    <mergeCell ref="AC6:AD6"/>
    <mergeCell ref="AC7:AD7"/>
    <mergeCell ref="AC8:AD8"/>
    <mergeCell ref="AC9:AD9"/>
    <mergeCell ref="AC10:AD10"/>
    <mergeCell ref="AC11:AD11"/>
    <mergeCell ref="AC12:AD12"/>
    <mergeCell ref="AC13:AD13"/>
    <mergeCell ref="AC14:AD14"/>
    <mergeCell ref="AC15:AD15"/>
    <mergeCell ref="AC16:AD16"/>
    <mergeCell ref="AC17:AD17"/>
    <mergeCell ref="AC18:AD18"/>
    <mergeCell ref="Z36:AA36"/>
    <mergeCell ref="Z37:AA37"/>
    <mergeCell ref="Z38:AA38"/>
    <mergeCell ref="Z39:AA39"/>
    <mergeCell ref="Z40:AA40"/>
    <mergeCell ref="Z41:AA41"/>
    <mergeCell ref="Z42:AA42"/>
    <mergeCell ref="Z43:AA43"/>
    <mergeCell ref="Z44:AA44"/>
    <mergeCell ref="Z45:AA45"/>
    <mergeCell ref="Z46:AA46"/>
    <mergeCell ref="Z47:AA47"/>
    <mergeCell ref="Z48:AA48"/>
    <mergeCell ref="Z49:AA49"/>
    <mergeCell ref="Z50:AA50"/>
    <mergeCell ref="Z51:AA51"/>
    <mergeCell ref="Z52:AA52"/>
    <mergeCell ref="Z19:AA19"/>
    <mergeCell ref="Z20:AA20"/>
    <mergeCell ref="Z21:AA21"/>
    <mergeCell ref="Z22:AA22"/>
    <mergeCell ref="Z23:AA23"/>
    <mergeCell ref="Z24:AA24"/>
    <mergeCell ref="Z25:AA25"/>
    <mergeCell ref="Z26:AA26"/>
    <mergeCell ref="Z27:AA27"/>
    <mergeCell ref="Z28:AA28"/>
    <mergeCell ref="Z29:AA29"/>
    <mergeCell ref="Z30:AA30"/>
    <mergeCell ref="Z31:AA31"/>
    <mergeCell ref="Z32:AA32"/>
    <mergeCell ref="Z33:AA33"/>
    <mergeCell ref="Z34:AA34"/>
    <mergeCell ref="Z35:AA35"/>
    <mergeCell ref="W53:X53"/>
    <mergeCell ref="W54:X54"/>
    <mergeCell ref="W55:X55"/>
    <mergeCell ref="W56:X56"/>
    <mergeCell ref="W57:X57"/>
    <mergeCell ref="W58:X58"/>
    <mergeCell ref="W59:X59"/>
    <mergeCell ref="W60:X60"/>
    <mergeCell ref="W61:X61"/>
    <mergeCell ref="W62:X62"/>
    <mergeCell ref="W63:X63"/>
    <mergeCell ref="W64:X64"/>
    <mergeCell ref="W65:X65"/>
    <mergeCell ref="W66:X66"/>
    <mergeCell ref="W67:X67"/>
    <mergeCell ref="Z2:AA2"/>
    <mergeCell ref="Z3:AA3"/>
    <mergeCell ref="Z4:AA4"/>
    <mergeCell ref="Z5:AA5"/>
    <mergeCell ref="Z6:AA6"/>
    <mergeCell ref="Z7:AA7"/>
    <mergeCell ref="Z8:AA8"/>
    <mergeCell ref="Z9:AA9"/>
    <mergeCell ref="Z10:AA10"/>
    <mergeCell ref="Z11:AA11"/>
    <mergeCell ref="Z12:AA12"/>
    <mergeCell ref="Z13:AA13"/>
    <mergeCell ref="Z14:AA14"/>
    <mergeCell ref="Z15:AA15"/>
    <mergeCell ref="Z16:AA16"/>
    <mergeCell ref="Z17:AA17"/>
    <mergeCell ref="Z18:AA18"/>
    <mergeCell ref="W36:X36"/>
    <mergeCell ref="W37:X37"/>
    <mergeCell ref="W38:X38"/>
    <mergeCell ref="W39:X39"/>
    <mergeCell ref="W40:X40"/>
    <mergeCell ref="W41:X41"/>
    <mergeCell ref="W42:X42"/>
    <mergeCell ref="W43:X43"/>
    <mergeCell ref="W44:X44"/>
    <mergeCell ref="W45:X45"/>
    <mergeCell ref="W46:X46"/>
    <mergeCell ref="W47:X47"/>
    <mergeCell ref="W48:X48"/>
    <mergeCell ref="W49:X49"/>
    <mergeCell ref="W50:X50"/>
    <mergeCell ref="W51:X51"/>
    <mergeCell ref="W52:X52"/>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T53:U53"/>
    <mergeCell ref="T54:U54"/>
    <mergeCell ref="T55:U55"/>
    <mergeCell ref="T56:U56"/>
    <mergeCell ref="T57:U57"/>
    <mergeCell ref="T58:U58"/>
    <mergeCell ref="T59:U59"/>
    <mergeCell ref="T60:U60"/>
    <mergeCell ref="T61:U61"/>
    <mergeCell ref="T62:U62"/>
    <mergeCell ref="T63:U63"/>
    <mergeCell ref="T64:U64"/>
    <mergeCell ref="T65:U65"/>
    <mergeCell ref="T66:U66"/>
    <mergeCell ref="T67:U67"/>
    <mergeCell ref="W2:X2"/>
    <mergeCell ref="W3:X3"/>
    <mergeCell ref="W4:X4"/>
    <mergeCell ref="W5:X5"/>
    <mergeCell ref="W6:X6"/>
    <mergeCell ref="W7:X7"/>
    <mergeCell ref="W8:X8"/>
    <mergeCell ref="W9:X9"/>
    <mergeCell ref="W10:X10"/>
    <mergeCell ref="W11:X11"/>
    <mergeCell ref="W12:X12"/>
    <mergeCell ref="W13:X13"/>
    <mergeCell ref="W14:X14"/>
    <mergeCell ref="W15:X15"/>
    <mergeCell ref="W16:X16"/>
    <mergeCell ref="W17:X17"/>
    <mergeCell ref="W18:X18"/>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T2:U2"/>
    <mergeCell ref="T3:U3"/>
    <mergeCell ref="T4:U4"/>
    <mergeCell ref="T5:U5"/>
    <mergeCell ref="T6:U6"/>
    <mergeCell ref="T7:U7"/>
    <mergeCell ref="T8:U8"/>
    <mergeCell ref="T9:U9"/>
    <mergeCell ref="T10:U10"/>
    <mergeCell ref="T11:U11"/>
    <mergeCell ref="T12:U12"/>
    <mergeCell ref="T13:U13"/>
    <mergeCell ref="T14:U14"/>
    <mergeCell ref="T15:U15"/>
    <mergeCell ref="T16:U16"/>
    <mergeCell ref="T17:U17"/>
    <mergeCell ref="T18:U18"/>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Q2:R2"/>
    <mergeCell ref="Q3:R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N52:O52"/>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N2:O2"/>
    <mergeCell ref="N3:O3"/>
    <mergeCell ref="N4:O4"/>
    <mergeCell ref="N5:O5"/>
    <mergeCell ref="N6:O6"/>
    <mergeCell ref="N7:O7"/>
    <mergeCell ref="N8:O8"/>
    <mergeCell ref="N9:O9"/>
    <mergeCell ref="N10:O10"/>
    <mergeCell ref="N11:O11"/>
    <mergeCell ref="N12:O12"/>
    <mergeCell ref="N13:O13"/>
    <mergeCell ref="N14:O14"/>
    <mergeCell ref="N15:O15"/>
    <mergeCell ref="N16:O16"/>
    <mergeCell ref="N17:O17"/>
    <mergeCell ref="N18:O18"/>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2:L2"/>
    <mergeCell ref="K3:L3"/>
    <mergeCell ref="K4:L4"/>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EJ9:EK9"/>
    <mergeCell ref="EM9:EN9"/>
    <mergeCell ref="EP9:EQ9"/>
    <mergeCell ref="ES9:ET9"/>
    <mergeCell ref="EV9:EW9"/>
    <mergeCell ref="DU10:DV10"/>
    <mergeCell ref="DX10:DY10"/>
    <mergeCell ref="EA10:EB10"/>
    <mergeCell ref="ED10:EE10"/>
    <mergeCell ref="EG10:EH10"/>
    <mergeCell ref="EJ8:EK8"/>
    <mergeCell ref="EM8:EN8"/>
    <mergeCell ref="EP8:EQ8"/>
    <mergeCell ref="ES8:ET8"/>
    <mergeCell ref="EV8:EW8"/>
    <mergeCell ref="DU9:DV9"/>
    <mergeCell ref="DX9:DY9"/>
    <mergeCell ref="EA9:EB9"/>
    <mergeCell ref="ED9:EE9"/>
    <mergeCell ref="EG9:EH9"/>
    <mergeCell ref="EJ11:EK11"/>
    <mergeCell ref="EM11:EN11"/>
    <mergeCell ref="EP11:EQ11"/>
    <mergeCell ref="ES11:ET11"/>
    <mergeCell ref="EV11:EW11"/>
    <mergeCell ref="DU12:DV12"/>
    <mergeCell ref="DX12:DY12"/>
    <mergeCell ref="EA12:EB12"/>
    <mergeCell ref="ED12:EE12"/>
    <mergeCell ref="EG12:EH12"/>
    <mergeCell ref="EJ10:EK10"/>
    <mergeCell ref="EM10:EN10"/>
    <mergeCell ref="EP10:EQ10"/>
    <mergeCell ref="ES10:ET10"/>
    <mergeCell ref="EV10:EW10"/>
    <mergeCell ref="DU11:DV11"/>
    <mergeCell ref="DX11:DY11"/>
    <mergeCell ref="EA11:EB11"/>
    <mergeCell ref="ED11:EE11"/>
    <mergeCell ref="EG11:EH11"/>
    <mergeCell ref="EJ13:EK13"/>
    <mergeCell ref="EM13:EN13"/>
    <mergeCell ref="EP13:EQ13"/>
    <mergeCell ref="ES13:ET13"/>
    <mergeCell ref="EV13:EW13"/>
    <mergeCell ref="DU14:DV14"/>
    <mergeCell ref="DX14:DY14"/>
    <mergeCell ref="EA14:EB14"/>
    <mergeCell ref="ED14:EE14"/>
    <mergeCell ref="EG14:EH14"/>
    <mergeCell ref="EJ12:EK12"/>
    <mergeCell ref="EM12:EN12"/>
    <mergeCell ref="EP12:EQ12"/>
    <mergeCell ref="ES12:ET12"/>
    <mergeCell ref="EV12:EW12"/>
    <mergeCell ref="DU13:DV13"/>
    <mergeCell ref="DX13:DY13"/>
    <mergeCell ref="EA13:EB13"/>
    <mergeCell ref="ED13:EE13"/>
    <mergeCell ref="EG13:EH13"/>
    <mergeCell ref="EJ15:EK15"/>
    <mergeCell ref="EM15:EN15"/>
    <mergeCell ref="EP15:EQ15"/>
    <mergeCell ref="ES15:ET15"/>
    <mergeCell ref="EV15:EW15"/>
    <mergeCell ref="DU16:DV16"/>
    <mergeCell ref="DX16:DY16"/>
    <mergeCell ref="EA16:EB16"/>
    <mergeCell ref="ED16:EE16"/>
    <mergeCell ref="EG16:EH16"/>
    <mergeCell ref="EJ14:EK14"/>
    <mergeCell ref="EM14:EN14"/>
    <mergeCell ref="EP14:EQ14"/>
    <mergeCell ref="ES14:ET14"/>
    <mergeCell ref="EV14:EW14"/>
    <mergeCell ref="DU15:DV15"/>
    <mergeCell ref="DX15:DY15"/>
    <mergeCell ref="EA15:EB15"/>
    <mergeCell ref="ED15:EE15"/>
    <mergeCell ref="EG15:EH15"/>
    <mergeCell ref="EJ17:EK17"/>
    <mergeCell ref="EM17:EN17"/>
    <mergeCell ref="EP17:EQ17"/>
    <mergeCell ref="ES17:ET17"/>
    <mergeCell ref="EV17:EW17"/>
    <mergeCell ref="DU18:DV18"/>
    <mergeCell ref="DX18:DY18"/>
    <mergeCell ref="EA18:EB18"/>
    <mergeCell ref="ED18:EE18"/>
    <mergeCell ref="EG18:EH18"/>
    <mergeCell ref="EJ16:EK16"/>
    <mergeCell ref="EM16:EN16"/>
    <mergeCell ref="EP16:EQ16"/>
    <mergeCell ref="ES16:ET16"/>
    <mergeCell ref="EV16:EW16"/>
    <mergeCell ref="DU17:DV17"/>
    <mergeCell ref="DX17:DY17"/>
    <mergeCell ref="EA17:EB17"/>
    <mergeCell ref="ED17:EE17"/>
    <mergeCell ref="EG17:EH17"/>
    <mergeCell ref="EJ19:EK19"/>
    <mergeCell ref="EM19:EN19"/>
    <mergeCell ref="EP19:EQ19"/>
    <mergeCell ref="ES19:ET19"/>
    <mergeCell ref="EV19:EW19"/>
    <mergeCell ref="DU20:DV20"/>
    <mergeCell ref="DX20:DY20"/>
    <mergeCell ref="EA20:EB20"/>
    <mergeCell ref="ED20:EE20"/>
    <mergeCell ref="EG20:EH20"/>
    <mergeCell ref="EJ18:EK18"/>
    <mergeCell ref="EM18:EN18"/>
    <mergeCell ref="EP18:EQ18"/>
    <mergeCell ref="ES18:ET18"/>
    <mergeCell ref="EV18:EW18"/>
    <mergeCell ref="DU19:DV19"/>
    <mergeCell ref="DX19:DY19"/>
    <mergeCell ref="EA19:EB19"/>
    <mergeCell ref="ED19:EE19"/>
    <mergeCell ref="EG19:EH19"/>
    <mergeCell ref="EJ21:EK21"/>
    <mergeCell ref="EM21:EN21"/>
    <mergeCell ref="EP21:EQ21"/>
    <mergeCell ref="ES21:ET21"/>
    <mergeCell ref="EV21:EW21"/>
    <mergeCell ref="DU22:DV22"/>
    <mergeCell ref="DX22:DY22"/>
    <mergeCell ref="EA22:EB22"/>
    <mergeCell ref="ED22:EE22"/>
    <mergeCell ref="EG22:EH22"/>
    <mergeCell ref="EJ20:EK20"/>
    <mergeCell ref="EM20:EN20"/>
    <mergeCell ref="EP20:EQ20"/>
    <mergeCell ref="ES20:ET20"/>
    <mergeCell ref="EV20:EW20"/>
    <mergeCell ref="DU21:DV21"/>
    <mergeCell ref="DX21:DY21"/>
    <mergeCell ref="EA21:EB21"/>
    <mergeCell ref="ED21:EE21"/>
    <mergeCell ref="EG21:EH21"/>
    <mergeCell ref="EJ23:EK23"/>
    <mergeCell ref="EM23:EN23"/>
    <mergeCell ref="EP23:EQ23"/>
    <mergeCell ref="ES23:ET23"/>
    <mergeCell ref="EV23:EW23"/>
    <mergeCell ref="DU24:DV24"/>
    <mergeCell ref="DX24:DY24"/>
    <mergeCell ref="EA24:EB24"/>
    <mergeCell ref="ED24:EE24"/>
    <mergeCell ref="EG24:EH24"/>
    <mergeCell ref="EJ22:EK22"/>
    <mergeCell ref="EM22:EN22"/>
    <mergeCell ref="EP22:EQ22"/>
    <mergeCell ref="ES22:ET22"/>
    <mergeCell ref="EV22:EW22"/>
    <mergeCell ref="DU23:DV23"/>
    <mergeCell ref="DX23:DY23"/>
    <mergeCell ref="EA23:EB23"/>
    <mergeCell ref="ED23:EE23"/>
    <mergeCell ref="EG23:EH23"/>
    <mergeCell ref="EJ25:EK25"/>
    <mergeCell ref="EM25:EN25"/>
    <mergeCell ref="EP25:EQ25"/>
    <mergeCell ref="ES25:ET25"/>
    <mergeCell ref="EV25:EW25"/>
    <mergeCell ref="DU26:DV26"/>
    <mergeCell ref="DX26:DY26"/>
    <mergeCell ref="EA26:EB26"/>
    <mergeCell ref="ED26:EE26"/>
    <mergeCell ref="EG26:EH26"/>
    <mergeCell ref="EJ24:EK24"/>
    <mergeCell ref="EM24:EN24"/>
    <mergeCell ref="EP24:EQ24"/>
    <mergeCell ref="ES24:ET24"/>
    <mergeCell ref="EV24:EW24"/>
    <mergeCell ref="DU25:DV25"/>
    <mergeCell ref="DX25:DY25"/>
    <mergeCell ref="EA25:EB25"/>
    <mergeCell ref="ED25:EE25"/>
    <mergeCell ref="EG25:EH25"/>
    <mergeCell ref="EJ27:EK27"/>
    <mergeCell ref="EM27:EN27"/>
    <mergeCell ref="EP27:EQ27"/>
    <mergeCell ref="ES27:ET27"/>
    <mergeCell ref="EV27:EW27"/>
    <mergeCell ref="DU28:DV28"/>
    <mergeCell ref="DX28:DY28"/>
    <mergeCell ref="EA28:EB28"/>
    <mergeCell ref="ED28:EE28"/>
    <mergeCell ref="EG28:EH28"/>
    <mergeCell ref="EJ26:EK26"/>
    <mergeCell ref="EM26:EN26"/>
    <mergeCell ref="EP26:EQ26"/>
    <mergeCell ref="ES26:ET26"/>
    <mergeCell ref="EV26:EW26"/>
    <mergeCell ref="DU27:DV27"/>
    <mergeCell ref="DX27:DY27"/>
    <mergeCell ref="EA27:EB27"/>
    <mergeCell ref="ED27:EE27"/>
    <mergeCell ref="EG27:EH27"/>
    <mergeCell ref="EJ29:EK29"/>
    <mergeCell ref="EM29:EN29"/>
    <mergeCell ref="EP29:EQ29"/>
    <mergeCell ref="ES29:ET29"/>
    <mergeCell ref="EV29:EW29"/>
    <mergeCell ref="DU30:DV30"/>
    <mergeCell ref="DX30:DY30"/>
    <mergeCell ref="EA30:EB30"/>
    <mergeCell ref="ED30:EE30"/>
    <mergeCell ref="EG30:EH30"/>
    <mergeCell ref="EJ28:EK28"/>
    <mergeCell ref="EM28:EN28"/>
    <mergeCell ref="EP28:EQ28"/>
    <mergeCell ref="ES28:ET28"/>
    <mergeCell ref="EV28:EW28"/>
    <mergeCell ref="DU29:DV29"/>
    <mergeCell ref="DX29:DY29"/>
    <mergeCell ref="EA29:EB29"/>
    <mergeCell ref="ED29:EE29"/>
    <mergeCell ref="EG29:EH29"/>
    <mergeCell ref="EJ31:EK31"/>
    <mergeCell ref="EM31:EN31"/>
    <mergeCell ref="EP31:EQ31"/>
    <mergeCell ref="ES31:ET31"/>
    <mergeCell ref="EV31:EW31"/>
    <mergeCell ref="DU32:DV32"/>
    <mergeCell ref="DX32:DY32"/>
    <mergeCell ref="EA32:EB32"/>
    <mergeCell ref="ED32:EE32"/>
    <mergeCell ref="EG32:EH32"/>
    <mergeCell ref="EJ30:EK30"/>
    <mergeCell ref="EM30:EN30"/>
    <mergeCell ref="EP30:EQ30"/>
    <mergeCell ref="ES30:ET30"/>
    <mergeCell ref="EV30:EW30"/>
    <mergeCell ref="DU31:DV31"/>
    <mergeCell ref="DX31:DY31"/>
    <mergeCell ref="EA31:EB31"/>
    <mergeCell ref="ED31:EE31"/>
    <mergeCell ref="EG31:EH31"/>
    <mergeCell ref="EJ33:EK33"/>
    <mergeCell ref="EM33:EN33"/>
    <mergeCell ref="EP33:EQ33"/>
    <mergeCell ref="ES33:ET33"/>
    <mergeCell ref="EV33:EW33"/>
    <mergeCell ref="DU34:DV34"/>
    <mergeCell ref="DX34:DY34"/>
    <mergeCell ref="EA34:EB34"/>
    <mergeCell ref="ED34:EE34"/>
    <mergeCell ref="EG34:EH34"/>
    <mergeCell ref="EJ32:EK32"/>
    <mergeCell ref="EM32:EN32"/>
    <mergeCell ref="EP32:EQ32"/>
    <mergeCell ref="ES32:ET32"/>
    <mergeCell ref="EV32:EW32"/>
    <mergeCell ref="DU33:DV33"/>
    <mergeCell ref="DX33:DY33"/>
    <mergeCell ref="EA33:EB33"/>
    <mergeCell ref="ED33:EE33"/>
    <mergeCell ref="EG33:EH33"/>
    <mergeCell ref="EJ35:EK35"/>
    <mergeCell ref="EM35:EN35"/>
    <mergeCell ref="EP35:EQ35"/>
    <mergeCell ref="ES35:ET35"/>
    <mergeCell ref="EV35:EW35"/>
    <mergeCell ref="DU36:DV36"/>
    <mergeCell ref="DX36:DY36"/>
    <mergeCell ref="EA36:EB36"/>
    <mergeCell ref="ED36:EE36"/>
    <mergeCell ref="EG36:EH36"/>
    <mergeCell ref="EJ34:EK34"/>
    <mergeCell ref="EM34:EN34"/>
    <mergeCell ref="EP34:EQ34"/>
    <mergeCell ref="ES34:ET34"/>
    <mergeCell ref="EV34:EW34"/>
    <mergeCell ref="DU35:DV35"/>
    <mergeCell ref="DX35:DY35"/>
    <mergeCell ref="EA35:EB35"/>
    <mergeCell ref="ED35:EE35"/>
    <mergeCell ref="EG35:EH35"/>
    <mergeCell ref="EJ37:EK37"/>
    <mergeCell ref="EM37:EN37"/>
    <mergeCell ref="EP37:EQ37"/>
    <mergeCell ref="ES37:ET37"/>
    <mergeCell ref="EV37:EW37"/>
    <mergeCell ref="DU38:DV38"/>
    <mergeCell ref="DX38:DY38"/>
    <mergeCell ref="EA38:EB38"/>
    <mergeCell ref="ED38:EE38"/>
    <mergeCell ref="EG38:EH38"/>
    <mergeCell ref="EJ36:EK36"/>
    <mergeCell ref="EM36:EN36"/>
    <mergeCell ref="EP36:EQ36"/>
    <mergeCell ref="ES36:ET36"/>
    <mergeCell ref="EV36:EW36"/>
    <mergeCell ref="DU37:DV37"/>
    <mergeCell ref="DX37:DY37"/>
    <mergeCell ref="EA37:EB37"/>
    <mergeCell ref="ED37:EE37"/>
    <mergeCell ref="EG37:EH37"/>
    <mergeCell ref="EJ39:EK39"/>
    <mergeCell ref="EM39:EN39"/>
    <mergeCell ref="EP39:EQ39"/>
    <mergeCell ref="ES39:ET39"/>
    <mergeCell ref="EV39:EW39"/>
    <mergeCell ref="DU40:DV40"/>
    <mergeCell ref="DX40:DY40"/>
    <mergeCell ref="EA40:EB40"/>
    <mergeCell ref="ED40:EE40"/>
    <mergeCell ref="EG40:EH40"/>
    <mergeCell ref="EJ38:EK38"/>
    <mergeCell ref="EM38:EN38"/>
    <mergeCell ref="EP38:EQ38"/>
    <mergeCell ref="ES38:ET38"/>
    <mergeCell ref="EV38:EW38"/>
    <mergeCell ref="DU39:DV39"/>
    <mergeCell ref="DX39:DY39"/>
    <mergeCell ref="EA39:EB39"/>
    <mergeCell ref="ED39:EE39"/>
    <mergeCell ref="EG39:EH39"/>
    <mergeCell ref="EJ41:EK41"/>
    <mergeCell ref="EM41:EN41"/>
    <mergeCell ref="EP41:EQ41"/>
    <mergeCell ref="ES41:ET41"/>
    <mergeCell ref="EV41:EW41"/>
    <mergeCell ref="DU42:DV42"/>
    <mergeCell ref="DX42:DY42"/>
    <mergeCell ref="EA42:EB42"/>
    <mergeCell ref="ED42:EE42"/>
    <mergeCell ref="EG42:EH42"/>
    <mergeCell ref="EJ40:EK40"/>
    <mergeCell ref="EM40:EN40"/>
    <mergeCell ref="EP40:EQ40"/>
    <mergeCell ref="ES40:ET40"/>
    <mergeCell ref="EV40:EW40"/>
    <mergeCell ref="DU41:DV41"/>
    <mergeCell ref="DX41:DY41"/>
    <mergeCell ref="EA41:EB41"/>
    <mergeCell ref="ED41:EE41"/>
    <mergeCell ref="EG41:EH41"/>
    <mergeCell ref="EJ43:EK43"/>
    <mergeCell ref="EM43:EN43"/>
    <mergeCell ref="EP43:EQ43"/>
    <mergeCell ref="ES43:ET43"/>
    <mergeCell ref="EV43:EW43"/>
    <mergeCell ref="DU44:DV44"/>
    <mergeCell ref="DX44:DY44"/>
    <mergeCell ref="EA44:EB44"/>
    <mergeCell ref="ED44:EE44"/>
    <mergeCell ref="EG44:EH44"/>
    <mergeCell ref="EJ42:EK42"/>
    <mergeCell ref="EM42:EN42"/>
    <mergeCell ref="EP42:EQ42"/>
    <mergeCell ref="ES42:ET42"/>
    <mergeCell ref="EV42:EW42"/>
    <mergeCell ref="DU43:DV43"/>
    <mergeCell ref="DX43:DY43"/>
    <mergeCell ref="EA43:EB43"/>
    <mergeCell ref="ED43:EE43"/>
    <mergeCell ref="EG43:EH43"/>
    <mergeCell ref="EJ45:EK45"/>
    <mergeCell ref="EM45:EN45"/>
    <mergeCell ref="EP45:EQ45"/>
    <mergeCell ref="ES45:ET45"/>
    <mergeCell ref="EV45:EW45"/>
    <mergeCell ref="DU46:DV46"/>
    <mergeCell ref="DX46:DY46"/>
    <mergeCell ref="EA46:EB46"/>
    <mergeCell ref="ED46:EE46"/>
    <mergeCell ref="EG46:EH46"/>
    <mergeCell ref="EJ44:EK44"/>
    <mergeCell ref="EM44:EN44"/>
    <mergeCell ref="EP44:EQ44"/>
    <mergeCell ref="ES44:ET44"/>
    <mergeCell ref="EV44:EW44"/>
    <mergeCell ref="DU45:DV45"/>
    <mergeCell ref="DX45:DY45"/>
    <mergeCell ref="EA45:EB45"/>
    <mergeCell ref="ED45:EE45"/>
    <mergeCell ref="EG45:EH45"/>
    <mergeCell ref="EJ47:EK47"/>
    <mergeCell ref="EM47:EN47"/>
    <mergeCell ref="EP47:EQ47"/>
    <mergeCell ref="ES47:ET47"/>
    <mergeCell ref="EV47:EW47"/>
    <mergeCell ref="DU48:DV48"/>
    <mergeCell ref="DX48:DY48"/>
    <mergeCell ref="EA48:EB48"/>
    <mergeCell ref="ED48:EE48"/>
    <mergeCell ref="EG48:EH48"/>
    <mergeCell ref="EJ46:EK46"/>
    <mergeCell ref="EM46:EN46"/>
    <mergeCell ref="EP46:EQ46"/>
    <mergeCell ref="ES46:ET46"/>
    <mergeCell ref="EV46:EW46"/>
    <mergeCell ref="DU47:DV47"/>
    <mergeCell ref="DX47:DY47"/>
    <mergeCell ref="EA47:EB47"/>
    <mergeCell ref="ED47:EE47"/>
    <mergeCell ref="EG47:EH47"/>
    <mergeCell ref="EJ49:EK49"/>
    <mergeCell ref="EM49:EN49"/>
    <mergeCell ref="EP49:EQ49"/>
    <mergeCell ref="ES49:ET49"/>
    <mergeCell ref="EV49:EW49"/>
    <mergeCell ref="DU50:DV50"/>
    <mergeCell ref="DX50:DY50"/>
    <mergeCell ref="EA50:EB50"/>
    <mergeCell ref="ED50:EE50"/>
    <mergeCell ref="EG50:EH50"/>
    <mergeCell ref="EJ48:EK48"/>
    <mergeCell ref="EM48:EN48"/>
    <mergeCell ref="EP48:EQ48"/>
    <mergeCell ref="ES48:ET48"/>
    <mergeCell ref="EV48:EW48"/>
    <mergeCell ref="DU49:DV49"/>
    <mergeCell ref="DX49:DY49"/>
    <mergeCell ref="EA49:EB49"/>
    <mergeCell ref="ED49:EE49"/>
    <mergeCell ref="EG49:EH49"/>
    <mergeCell ref="EJ51:EK51"/>
    <mergeCell ref="EM51:EN51"/>
    <mergeCell ref="EP51:EQ51"/>
    <mergeCell ref="ES51:ET51"/>
    <mergeCell ref="EV51:EW51"/>
    <mergeCell ref="DU52:DV52"/>
    <mergeCell ref="DX52:DY52"/>
    <mergeCell ref="EA52:EB52"/>
    <mergeCell ref="ED52:EE52"/>
    <mergeCell ref="EG52:EH52"/>
    <mergeCell ref="EJ50:EK50"/>
    <mergeCell ref="EM50:EN50"/>
    <mergeCell ref="EP50:EQ50"/>
    <mergeCell ref="ES50:ET50"/>
    <mergeCell ref="EV50:EW50"/>
    <mergeCell ref="DU51:DV51"/>
    <mergeCell ref="DX51:DY51"/>
    <mergeCell ref="EA51:EB51"/>
    <mergeCell ref="ED51:EE51"/>
    <mergeCell ref="EG51:EH51"/>
    <mergeCell ref="EJ53:EK53"/>
    <mergeCell ref="EM53:EN53"/>
    <mergeCell ref="EP53:EQ53"/>
    <mergeCell ref="ES53:ET53"/>
    <mergeCell ref="EV53:EW53"/>
    <mergeCell ref="DU54:DV54"/>
    <mergeCell ref="DX54:DY54"/>
    <mergeCell ref="EA54:EB54"/>
    <mergeCell ref="ED54:EE54"/>
    <mergeCell ref="EG54:EH54"/>
    <mergeCell ref="EJ52:EK52"/>
    <mergeCell ref="EM52:EN52"/>
    <mergeCell ref="EP52:EQ52"/>
    <mergeCell ref="ES52:ET52"/>
    <mergeCell ref="EV52:EW52"/>
    <mergeCell ref="DU53:DV53"/>
    <mergeCell ref="DX53:DY53"/>
    <mergeCell ref="EA53:EB53"/>
    <mergeCell ref="ED53:EE53"/>
    <mergeCell ref="EG53:EH53"/>
    <mergeCell ref="EJ55:EK55"/>
    <mergeCell ref="EM55:EN55"/>
    <mergeCell ref="EP55:EQ55"/>
    <mergeCell ref="ES55:ET55"/>
    <mergeCell ref="EV55:EW55"/>
    <mergeCell ref="DU56:DV56"/>
    <mergeCell ref="DX56:DY56"/>
    <mergeCell ref="EA56:EB56"/>
    <mergeCell ref="ED56:EE56"/>
    <mergeCell ref="EG56:EH56"/>
    <mergeCell ref="EJ54:EK54"/>
    <mergeCell ref="EM54:EN54"/>
    <mergeCell ref="EP54:EQ54"/>
    <mergeCell ref="ES54:ET54"/>
    <mergeCell ref="EV54:EW54"/>
    <mergeCell ref="DU55:DV55"/>
    <mergeCell ref="DX55:DY55"/>
    <mergeCell ref="EA55:EB55"/>
    <mergeCell ref="ED55:EE55"/>
    <mergeCell ref="EG55:EH55"/>
    <mergeCell ref="EJ57:EK57"/>
    <mergeCell ref="EM57:EN57"/>
    <mergeCell ref="EP57:EQ57"/>
    <mergeCell ref="ES57:ET57"/>
    <mergeCell ref="EV57:EW57"/>
    <mergeCell ref="DU58:DV58"/>
    <mergeCell ref="DX58:DY58"/>
    <mergeCell ref="EA58:EB58"/>
    <mergeCell ref="ED58:EE58"/>
    <mergeCell ref="EG58:EH58"/>
    <mergeCell ref="EJ56:EK56"/>
    <mergeCell ref="EM56:EN56"/>
    <mergeCell ref="EP56:EQ56"/>
    <mergeCell ref="ES56:ET56"/>
    <mergeCell ref="EV56:EW56"/>
    <mergeCell ref="DU57:DV57"/>
    <mergeCell ref="DX57:DY57"/>
    <mergeCell ref="EA57:EB57"/>
    <mergeCell ref="ED57:EE57"/>
    <mergeCell ref="EG57:EH57"/>
    <mergeCell ref="EJ59:EK59"/>
    <mergeCell ref="EM59:EN59"/>
    <mergeCell ref="EP59:EQ59"/>
    <mergeCell ref="ES59:ET59"/>
    <mergeCell ref="EV59:EW59"/>
    <mergeCell ref="DU60:DV60"/>
    <mergeCell ref="DX60:DY60"/>
    <mergeCell ref="EA60:EB60"/>
    <mergeCell ref="ED60:EE60"/>
    <mergeCell ref="EG60:EH60"/>
    <mergeCell ref="EJ58:EK58"/>
    <mergeCell ref="EM58:EN58"/>
    <mergeCell ref="EP58:EQ58"/>
    <mergeCell ref="ES58:ET58"/>
    <mergeCell ref="EV58:EW58"/>
    <mergeCell ref="DU59:DV59"/>
    <mergeCell ref="DX59:DY59"/>
    <mergeCell ref="EA59:EB59"/>
    <mergeCell ref="ED59:EE59"/>
    <mergeCell ref="EG59:EH59"/>
    <mergeCell ref="EJ61:EK61"/>
    <mergeCell ref="EM61:EN61"/>
    <mergeCell ref="EP61:EQ61"/>
    <mergeCell ref="ES61:ET61"/>
    <mergeCell ref="EV61:EW61"/>
    <mergeCell ref="DU62:DV62"/>
    <mergeCell ref="DX62:DY62"/>
    <mergeCell ref="EA62:EB62"/>
    <mergeCell ref="ED62:EE62"/>
    <mergeCell ref="EG62:EH62"/>
    <mergeCell ref="EJ60:EK60"/>
    <mergeCell ref="EM60:EN60"/>
    <mergeCell ref="EP60:EQ60"/>
    <mergeCell ref="ES60:ET60"/>
    <mergeCell ref="EV60:EW60"/>
    <mergeCell ref="DU61:DV61"/>
    <mergeCell ref="DX61:DY61"/>
    <mergeCell ref="EA61:EB61"/>
    <mergeCell ref="ED61:EE61"/>
    <mergeCell ref="EG61:EH61"/>
    <mergeCell ref="DX65:DY65"/>
    <mergeCell ref="EA65:EB65"/>
    <mergeCell ref="ED65:EE65"/>
    <mergeCell ref="EG65:EH65"/>
    <mergeCell ref="EJ63:EK63"/>
    <mergeCell ref="EM63:EN63"/>
    <mergeCell ref="EP63:EQ63"/>
    <mergeCell ref="ES63:ET63"/>
    <mergeCell ref="EV63:EW63"/>
    <mergeCell ref="DU64:DV64"/>
    <mergeCell ref="DX64:DY64"/>
    <mergeCell ref="EA64:EB64"/>
    <mergeCell ref="ED64:EE64"/>
    <mergeCell ref="EG64:EH64"/>
    <mergeCell ref="EJ62:EK62"/>
    <mergeCell ref="EM62:EN62"/>
    <mergeCell ref="EP62:EQ62"/>
    <mergeCell ref="ES62:ET62"/>
    <mergeCell ref="EV62:EW62"/>
    <mergeCell ref="DU63:DV63"/>
    <mergeCell ref="DX63:DY63"/>
    <mergeCell ref="EA63:EB63"/>
    <mergeCell ref="ED63:EE63"/>
    <mergeCell ref="EG63:EH63"/>
    <mergeCell ref="EJ67:EK67"/>
    <mergeCell ref="EM67:EN67"/>
    <mergeCell ref="EP67:EQ67"/>
    <mergeCell ref="ES67:ET67"/>
    <mergeCell ref="EV67:EW67"/>
    <mergeCell ref="EY2:EZ2"/>
    <mergeCell ref="EJ66:EK66"/>
    <mergeCell ref="EM66:EN66"/>
    <mergeCell ref="EP66:EQ66"/>
    <mergeCell ref="ES66:ET66"/>
    <mergeCell ref="EV66:EW66"/>
    <mergeCell ref="DU67:DV67"/>
    <mergeCell ref="DX67:DY67"/>
    <mergeCell ref="EA67:EB67"/>
    <mergeCell ref="ED67:EE67"/>
    <mergeCell ref="EG67:EH67"/>
    <mergeCell ref="EJ65:EK65"/>
    <mergeCell ref="EM65:EN65"/>
    <mergeCell ref="EP65:EQ65"/>
    <mergeCell ref="ES65:ET65"/>
    <mergeCell ref="EV65:EW65"/>
    <mergeCell ref="DU66:DV66"/>
    <mergeCell ref="DX66:DY66"/>
    <mergeCell ref="EA66:EB66"/>
    <mergeCell ref="ED66:EE66"/>
    <mergeCell ref="EG66:EH66"/>
    <mergeCell ref="EJ64:EK64"/>
    <mergeCell ref="EM64:EN64"/>
    <mergeCell ref="EP64:EQ64"/>
    <mergeCell ref="ES64:ET64"/>
    <mergeCell ref="EV64:EW64"/>
    <mergeCell ref="DU65:DV65"/>
    <mergeCell ref="FT3:FU3"/>
    <mergeCell ref="FW3:FX3"/>
    <mergeCell ref="FZ3:GA3"/>
    <mergeCell ref="EY4:EZ4"/>
    <mergeCell ref="FB4:FC4"/>
    <mergeCell ref="FE4:FF4"/>
    <mergeCell ref="FH4:FI4"/>
    <mergeCell ref="FK4:FL4"/>
    <mergeCell ref="FN4:FO4"/>
    <mergeCell ref="FQ4:FR4"/>
    <mergeCell ref="FT2:FU2"/>
    <mergeCell ref="FW2:FX2"/>
    <mergeCell ref="FZ2:GA2"/>
    <mergeCell ref="EY3:EZ3"/>
    <mergeCell ref="FB3:FC3"/>
    <mergeCell ref="FE3:FF3"/>
    <mergeCell ref="FH3:FI3"/>
    <mergeCell ref="FK3:FL3"/>
    <mergeCell ref="FN3:FO3"/>
    <mergeCell ref="FQ3:FR3"/>
    <mergeCell ref="FB2:FC2"/>
    <mergeCell ref="FE2:FF2"/>
    <mergeCell ref="FH2:FI2"/>
    <mergeCell ref="FK2:FL2"/>
    <mergeCell ref="FN2:FO2"/>
    <mergeCell ref="FQ2:FR2"/>
    <mergeCell ref="FT5:FU5"/>
    <mergeCell ref="FW5:FX5"/>
    <mergeCell ref="FZ5:GA5"/>
    <mergeCell ref="EY6:EZ6"/>
    <mergeCell ref="FB6:FC6"/>
    <mergeCell ref="FE6:FF6"/>
    <mergeCell ref="FH6:FI6"/>
    <mergeCell ref="FK6:FL6"/>
    <mergeCell ref="FN6:FO6"/>
    <mergeCell ref="FQ6:FR6"/>
    <mergeCell ref="FT4:FU4"/>
    <mergeCell ref="FW4:FX4"/>
    <mergeCell ref="FZ4:GA4"/>
    <mergeCell ref="EY5:EZ5"/>
    <mergeCell ref="FB5:FC5"/>
    <mergeCell ref="FE5:FF5"/>
    <mergeCell ref="FH5:FI5"/>
    <mergeCell ref="FK5:FL5"/>
    <mergeCell ref="FN5:FO5"/>
    <mergeCell ref="FQ5:FR5"/>
    <mergeCell ref="FT7:FU7"/>
    <mergeCell ref="FW7:FX7"/>
    <mergeCell ref="FZ7:GA7"/>
    <mergeCell ref="EY8:EZ8"/>
    <mergeCell ref="FB8:FC8"/>
    <mergeCell ref="FE8:FF8"/>
    <mergeCell ref="FH8:FI8"/>
    <mergeCell ref="FK8:FL8"/>
    <mergeCell ref="FN8:FO8"/>
    <mergeCell ref="FQ8:FR8"/>
    <mergeCell ref="FT6:FU6"/>
    <mergeCell ref="FW6:FX6"/>
    <mergeCell ref="FZ6:GA6"/>
    <mergeCell ref="EY7:EZ7"/>
    <mergeCell ref="FB7:FC7"/>
    <mergeCell ref="FE7:FF7"/>
    <mergeCell ref="FH7:FI7"/>
    <mergeCell ref="FK7:FL7"/>
    <mergeCell ref="FN7:FO7"/>
    <mergeCell ref="FQ7:FR7"/>
    <mergeCell ref="FT9:FU9"/>
    <mergeCell ref="FW9:FX9"/>
    <mergeCell ref="FZ9:GA9"/>
    <mergeCell ref="EY10:EZ10"/>
    <mergeCell ref="FB10:FC10"/>
    <mergeCell ref="FE10:FF10"/>
    <mergeCell ref="FH10:FI10"/>
    <mergeCell ref="FK10:FL10"/>
    <mergeCell ref="FN10:FO10"/>
    <mergeCell ref="FQ10:FR10"/>
    <mergeCell ref="FT8:FU8"/>
    <mergeCell ref="FW8:FX8"/>
    <mergeCell ref="FZ8:GA8"/>
    <mergeCell ref="EY9:EZ9"/>
    <mergeCell ref="FB9:FC9"/>
    <mergeCell ref="FE9:FF9"/>
    <mergeCell ref="FH9:FI9"/>
    <mergeCell ref="FK9:FL9"/>
    <mergeCell ref="FN9:FO9"/>
    <mergeCell ref="FQ9:FR9"/>
    <mergeCell ref="FT11:FU11"/>
    <mergeCell ref="FW11:FX11"/>
    <mergeCell ref="FZ11:GA11"/>
    <mergeCell ref="EY12:EZ12"/>
    <mergeCell ref="FB12:FC12"/>
    <mergeCell ref="FE12:FF12"/>
    <mergeCell ref="FH12:FI12"/>
    <mergeCell ref="FK12:FL12"/>
    <mergeCell ref="FN12:FO12"/>
    <mergeCell ref="FQ12:FR12"/>
    <mergeCell ref="FT10:FU10"/>
    <mergeCell ref="FW10:FX10"/>
    <mergeCell ref="FZ10:GA10"/>
    <mergeCell ref="EY11:EZ11"/>
    <mergeCell ref="FB11:FC11"/>
    <mergeCell ref="FE11:FF11"/>
    <mergeCell ref="FH11:FI11"/>
    <mergeCell ref="FK11:FL11"/>
    <mergeCell ref="FN11:FO11"/>
    <mergeCell ref="FQ11:FR11"/>
    <mergeCell ref="FT13:FU13"/>
    <mergeCell ref="FW13:FX13"/>
    <mergeCell ref="FZ13:GA13"/>
    <mergeCell ref="EY14:EZ14"/>
    <mergeCell ref="FB14:FC14"/>
    <mergeCell ref="FE14:FF14"/>
    <mergeCell ref="FH14:FI14"/>
    <mergeCell ref="FK14:FL14"/>
    <mergeCell ref="FN14:FO14"/>
    <mergeCell ref="FQ14:FR14"/>
    <mergeCell ref="FT12:FU12"/>
    <mergeCell ref="FW12:FX12"/>
    <mergeCell ref="FZ12:GA12"/>
    <mergeCell ref="EY13:EZ13"/>
    <mergeCell ref="FB13:FC13"/>
    <mergeCell ref="FE13:FF13"/>
    <mergeCell ref="FH13:FI13"/>
    <mergeCell ref="FK13:FL13"/>
    <mergeCell ref="FN13:FO13"/>
    <mergeCell ref="FQ13:FR13"/>
    <mergeCell ref="FT15:FU15"/>
    <mergeCell ref="FW15:FX15"/>
    <mergeCell ref="FZ15:GA15"/>
    <mergeCell ref="EY16:EZ16"/>
    <mergeCell ref="FB16:FC16"/>
    <mergeCell ref="FE16:FF16"/>
    <mergeCell ref="FH16:FI16"/>
    <mergeCell ref="FK16:FL16"/>
    <mergeCell ref="FN16:FO16"/>
    <mergeCell ref="FQ16:FR16"/>
    <mergeCell ref="FT14:FU14"/>
    <mergeCell ref="FW14:FX14"/>
    <mergeCell ref="FZ14:GA14"/>
    <mergeCell ref="EY15:EZ15"/>
    <mergeCell ref="FB15:FC15"/>
    <mergeCell ref="FE15:FF15"/>
    <mergeCell ref="FH15:FI15"/>
    <mergeCell ref="FK15:FL15"/>
    <mergeCell ref="FN15:FO15"/>
    <mergeCell ref="FQ15:FR15"/>
    <mergeCell ref="FT17:FU17"/>
    <mergeCell ref="FW17:FX17"/>
    <mergeCell ref="FZ17:GA17"/>
    <mergeCell ref="EY18:EZ18"/>
    <mergeCell ref="FB18:FC18"/>
    <mergeCell ref="FE18:FF18"/>
    <mergeCell ref="FH18:FI18"/>
    <mergeCell ref="FK18:FL18"/>
    <mergeCell ref="FN18:FO18"/>
    <mergeCell ref="FQ18:FR18"/>
    <mergeCell ref="FT16:FU16"/>
    <mergeCell ref="FW16:FX16"/>
    <mergeCell ref="FZ16:GA16"/>
    <mergeCell ref="EY17:EZ17"/>
    <mergeCell ref="FB17:FC17"/>
    <mergeCell ref="FE17:FF17"/>
    <mergeCell ref="FH17:FI17"/>
    <mergeCell ref="FK17:FL17"/>
    <mergeCell ref="FN17:FO17"/>
    <mergeCell ref="FQ17:FR17"/>
    <mergeCell ref="FT19:FU19"/>
    <mergeCell ref="FW19:FX19"/>
    <mergeCell ref="FZ19:GA19"/>
    <mergeCell ref="EY20:EZ20"/>
    <mergeCell ref="FB20:FC20"/>
    <mergeCell ref="FE20:FF20"/>
    <mergeCell ref="FH20:FI20"/>
    <mergeCell ref="FK20:FL20"/>
    <mergeCell ref="FN20:FO20"/>
    <mergeCell ref="FQ20:FR20"/>
    <mergeCell ref="FT18:FU18"/>
    <mergeCell ref="FW18:FX18"/>
    <mergeCell ref="FZ18:GA18"/>
    <mergeCell ref="EY19:EZ19"/>
    <mergeCell ref="FB19:FC19"/>
    <mergeCell ref="FE19:FF19"/>
    <mergeCell ref="FH19:FI19"/>
    <mergeCell ref="FK19:FL19"/>
    <mergeCell ref="FN19:FO19"/>
    <mergeCell ref="FQ19:FR19"/>
    <mergeCell ref="FT21:FU21"/>
    <mergeCell ref="FW21:FX21"/>
    <mergeCell ref="FZ21:GA21"/>
    <mergeCell ref="EY22:EZ22"/>
    <mergeCell ref="FB22:FC22"/>
    <mergeCell ref="FE22:FF22"/>
    <mergeCell ref="FH22:FI22"/>
    <mergeCell ref="FK22:FL22"/>
    <mergeCell ref="FN22:FO22"/>
    <mergeCell ref="FQ22:FR22"/>
    <mergeCell ref="FT20:FU20"/>
    <mergeCell ref="FW20:FX20"/>
    <mergeCell ref="FZ20:GA20"/>
    <mergeCell ref="EY21:EZ21"/>
    <mergeCell ref="FB21:FC21"/>
    <mergeCell ref="FE21:FF21"/>
    <mergeCell ref="FH21:FI21"/>
    <mergeCell ref="FK21:FL21"/>
    <mergeCell ref="FN21:FO21"/>
    <mergeCell ref="FQ21:FR21"/>
    <mergeCell ref="FT23:FU23"/>
    <mergeCell ref="FW23:FX23"/>
    <mergeCell ref="FZ23:GA23"/>
    <mergeCell ref="EY24:EZ24"/>
    <mergeCell ref="FB24:FC24"/>
    <mergeCell ref="FE24:FF24"/>
    <mergeCell ref="FH24:FI24"/>
    <mergeCell ref="FK24:FL24"/>
    <mergeCell ref="FN24:FO24"/>
    <mergeCell ref="FQ24:FR24"/>
    <mergeCell ref="FT22:FU22"/>
    <mergeCell ref="FW22:FX22"/>
    <mergeCell ref="FZ22:GA22"/>
    <mergeCell ref="EY23:EZ23"/>
    <mergeCell ref="FB23:FC23"/>
    <mergeCell ref="FE23:FF23"/>
    <mergeCell ref="FH23:FI23"/>
    <mergeCell ref="FK23:FL23"/>
    <mergeCell ref="FN23:FO23"/>
    <mergeCell ref="FQ23:FR23"/>
    <mergeCell ref="FT25:FU25"/>
    <mergeCell ref="FW25:FX25"/>
    <mergeCell ref="FZ25:GA25"/>
    <mergeCell ref="EY26:EZ26"/>
    <mergeCell ref="FB26:FC26"/>
    <mergeCell ref="FE26:FF26"/>
    <mergeCell ref="FH26:FI26"/>
    <mergeCell ref="FK26:FL26"/>
    <mergeCell ref="FN26:FO26"/>
    <mergeCell ref="FQ26:FR26"/>
    <mergeCell ref="FT24:FU24"/>
    <mergeCell ref="FW24:FX24"/>
    <mergeCell ref="FZ24:GA24"/>
    <mergeCell ref="EY25:EZ25"/>
    <mergeCell ref="FB25:FC25"/>
    <mergeCell ref="FE25:FF25"/>
    <mergeCell ref="FH25:FI25"/>
    <mergeCell ref="FK25:FL25"/>
    <mergeCell ref="FN25:FO25"/>
    <mergeCell ref="FQ25:FR25"/>
    <mergeCell ref="FT27:FU27"/>
    <mergeCell ref="FW27:FX27"/>
    <mergeCell ref="FZ27:GA27"/>
    <mergeCell ref="EY28:EZ28"/>
    <mergeCell ref="FB28:FC28"/>
    <mergeCell ref="FE28:FF28"/>
    <mergeCell ref="FH28:FI28"/>
    <mergeCell ref="FK28:FL28"/>
    <mergeCell ref="FN28:FO28"/>
    <mergeCell ref="FQ28:FR28"/>
    <mergeCell ref="FT26:FU26"/>
    <mergeCell ref="FW26:FX26"/>
    <mergeCell ref="FZ26:GA26"/>
    <mergeCell ref="EY27:EZ27"/>
    <mergeCell ref="FB27:FC27"/>
    <mergeCell ref="FE27:FF27"/>
    <mergeCell ref="FH27:FI27"/>
    <mergeCell ref="FK27:FL27"/>
    <mergeCell ref="FN27:FO27"/>
    <mergeCell ref="FQ27:FR27"/>
    <mergeCell ref="FT29:FU29"/>
    <mergeCell ref="FW29:FX29"/>
    <mergeCell ref="FZ29:GA29"/>
    <mergeCell ref="EY30:EZ30"/>
    <mergeCell ref="FB30:FC30"/>
    <mergeCell ref="FE30:FF30"/>
    <mergeCell ref="FH30:FI30"/>
    <mergeCell ref="FK30:FL30"/>
    <mergeCell ref="FN30:FO30"/>
    <mergeCell ref="FQ30:FR30"/>
    <mergeCell ref="FT28:FU28"/>
    <mergeCell ref="FW28:FX28"/>
    <mergeCell ref="FZ28:GA28"/>
    <mergeCell ref="EY29:EZ29"/>
    <mergeCell ref="FB29:FC29"/>
    <mergeCell ref="FE29:FF29"/>
    <mergeCell ref="FH29:FI29"/>
    <mergeCell ref="FK29:FL29"/>
    <mergeCell ref="FN29:FO29"/>
    <mergeCell ref="FQ29:FR29"/>
    <mergeCell ref="FT31:FU31"/>
    <mergeCell ref="FW31:FX31"/>
    <mergeCell ref="FZ31:GA31"/>
    <mergeCell ref="EY32:EZ32"/>
    <mergeCell ref="FB32:FC32"/>
    <mergeCell ref="FE32:FF32"/>
    <mergeCell ref="FH32:FI32"/>
    <mergeCell ref="FK32:FL32"/>
    <mergeCell ref="FN32:FO32"/>
    <mergeCell ref="FQ32:FR32"/>
    <mergeCell ref="FT30:FU30"/>
    <mergeCell ref="FW30:FX30"/>
    <mergeCell ref="FZ30:GA30"/>
    <mergeCell ref="EY31:EZ31"/>
    <mergeCell ref="FB31:FC31"/>
    <mergeCell ref="FE31:FF31"/>
    <mergeCell ref="FH31:FI31"/>
    <mergeCell ref="FK31:FL31"/>
    <mergeCell ref="FN31:FO31"/>
    <mergeCell ref="FQ31:FR31"/>
    <mergeCell ref="FT33:FU33"/>
    <mergeCell ref="FW33:FX33"/>
    <mergeCell ref="FZ33:GA33"/>
    <mergeCell ref="EY34:EZ34"/>
    <mergeCell ref="FB34:FC34"/>
    <mergeCell ref="FE34:FF34"/>
    <mergeCell ref="FH34:FI34"/>
    <mergeCell ref="FK34:FL34"/>
    <mergeCell ref="FN34:FO34"/>
    <mergeCell ref="FQ34:FR34"/>
    <mergeCell ref="FT32:FU32"/>
    <mergeCell ref="FW32:FX32"/>
    <mergeCell ref="FZ32:GA32"/>
    <mergeCell ref="EY33:EZ33"/>
    <mergeCell ref="FB33:FC33"/>
    <mergeCell ref="FE33:FF33"/>
    <mergeCell ref="FH33:FI33"/>
    <mergeCell ref="FK33:FL33"/>
    <mergeCell ref="FN33:FO33"/>
    <mergeCell ref="FQ33:FR33"/>
    <mergeCell ref="FT35:FU35"/>
    <mergeCell ref="FW35:FX35"/>
    <mergeCell ref="FZ35:GA35"/>
    <mergeCell ref="EY36:EZ36"/>
    <mergeCell ref="FB36:FC36"/>
    <mergeCell ref="FE36:FF36"/>
    <mergeCell ref="FH36:FI36"/>
    <mergeCell ref="FK36:FL36"/>
    <mergeCell ref="FN36:FO36"/>
    <mergeCell ref="FQ36:FR36"/>
    <mergeCell ref="FT34:FU34"/>
    <mergeCell ref="FW34:FX34"/>
    <mergeCell ref="FZ34:GA34"/>
    <mergeCell ref="EY35:EZ35"/>
    <mergeCell ref="FB35:FC35"/>
    <mergeCell ref="FE35:FF35"/>
    <mergeCell ref="FH35:FI35"/>
    <mergeCell ref="FK35:FL35"/>
    <mergeCell ref="FN35:FO35"/>
    <mergeCell ref="FQ35:FR35"/>
    <mergeCell ref="FT37:FU37"/>
    <mergeCell ref="FW37:FX37"/>
    <mergeCell ref="FZ37:GA37"/>
    <mergeCell ref="EY38:EZ38"/>
    <mergeCell ref="FB38:FC38"/>
    <mergeCell ref="FE38:FF38"/>
    <mergeCell ref="FH38:FI38"/>
    <mergeCell ref="FK38:FL38"/>
    <mergeCell ref="FN38:FO38"/>
    <mergeCell ref="FQ38:FR38"/>
    <mergeCell ref="FT36:FU36"/>
    <mergeCell ref="FW36:FX36"/>
    <mergeCell ref="FZ36:GA36"/>
    <mergeCell ref="EY37:EZ37"/>
    <mergeCell ref="FB37:FC37"/>
    <mergeCell ref="FE37:FF37"/>
    <mergeCell ref="FH37:FI37"/>
    <mergeCell ref="FK37:FL37"/>
    <mergeCell ref="FN37:FO37"/>
    <mergeCell ref="FQ37:FR37"/>
    <mergeCell ref="FT39:FU39"/>
    <mergeCell ref="FW39:FX39"/>
    <mergeCell ref="FZ39:GA39"/>
    <mergeCell ref="EY40:EZ40"/>
    <mergeCell ref="FB40:FC40"/>
    <mergeCell ref="FE40:FF40"/>
    <mergeCell ref="FH40:FI40"/>
    <mergeCell ref="FK40:FL40"/>
    <mergeCell ref="FN40:FO40"/>
    <mergeCell ref="FQ40:FR40"/>
    <mergeCell ref="FT38:FU38"/>
    <mergeCell ref="FW38:FX38"/>
    <mergeCell ref="FZ38:GA38"/>
    <mergeCell ref="EY39:EZ39"/>
    <mergeCell ref="FB39:FC39"/>
    <mergeCell ref="FE39:FF39"/>
    <mergeCell ref="FH39:FI39"/>
    <mergeCell ref="FK39:FL39"/>
    <mergeCell ref="FN39:FO39"/>
    <mergeCell ref="FQ39:FR39"/>
    <mergeCell ref="FT41:FU41"/>
    <mergeCell ref="FW41:FX41"/>
    <mergeCell ref="FZ41:GA41"/>
    <mergeCell ref="EY42:EZ42"/>
    <mergeCell ref="FB42:FC42"/>
    <mergeCell ref="FE42:FF42"/>
    <mergeCell ref="FH42:FI42"/>
    <mergeCell ref="FK42:FL42"/>
    <mergeCell ref="FN42:FO42"/>
    <mergeCell ref="FQ42:FR42"/>
    <mergeCell ref="FT40:FU40"/>
    <mergeCell ref="FW40:FX40"/>
    <mergeCell ref="FZ40:GA40"/>
    <mergeCell ref="EY41:EZ41"/>
    <mergeCell ref="FB41:FC41"/>
    <mergeCell ref="FE41:FF41"/>
    <mergeCell ref="FH41:FI41"/>
    <mergeCell ref="FK41:FL41"/>
    <mergeCell ref="FN41:FO41"/>
    <mergeCell ref="FQ41:FR41"/>
    <mergeCell ref="FT43:FU43"/>
    <mergeCell ref="FW43:FX43"/>
    <mergeCell ref="FZ43:GA43"/>
    <mergeCell ref="EY44:EZ44"/>
    <mergeCell ref="FB44:FC44"/>
    <mergeCell ref="FE44:FF44"/>
    <mergeCell ref="FH44:FI44"/>
    <mergeCell ref="FK44:FL44"/>
    <mergeCell ref="FN44:FO44"/>
    <mergeCell ref="FQ44:FR44"/>
    <mergeCell ref="FT42:FU42"/>
    <mergeCell ref="FW42:FX42"/>
    <mergeCell ref="FZ42:GA42"/>
    <mergeCell ref="EY43:EZ43"/>
    <mergeCell ref="FB43:FC43"/>
    <mergeCell ref="FE43:FF43"/>
    <mergeCell ref="FH43:FI43"/>
    <mergeCell ref="FK43:FL43"/>
    <mergeCell ref="FN43:FO43"/>
    <mergeCell ref="FQ43:FR43"/>
    <mergeCell ref="FT45:FU45"/>
    <mergeCell ref="FW45:FX45"/>
    <mergeCell ref="FZ45:GA45"/>
    <mergeCell ref="EY46:EZ46"/>
    <mergeCell ref="FB46:FC46"/>
    <mergeCell ref="FE46:FF46"/>
    <mergeCell ref="FH46:FI46"/>
    <mergeCell ref="FK46:FL46"/>
    <mergeCell ref="FN46:FO46"/>
    <mergeCell ref="FQ46:FR46"/>
    <mergeCell ref="FT44:FU44"/>
    <mergeCell ref="FW44:FX44"/>
    <mergeCell ref="FZ44:GA44"/>
    <mergeCell ref="EY45:EZ45"/>
    <mergeCell ref="FB45:FC45"/>
    <mergeCell ref="FE45:FF45"/>
    <mergeCell ref="FH45:FI45"/>
    <mergeCell ref="FK45:FL45"/>
    <mergeCell ref="FN45:FO45"/>
    <mergeCell ref="FQ45:FR45"/>
    <mergeCell ref="FT47:FU47"/>
    <mergeCell ref="FW47:FX47"/>
    <mergeCell ref="FZ47:GA47"/>
    <mergeCell ref="EY48:EZ48"/>
    <mergeCell ref="FB48:FC48"/>
    <mergeCell ref="FE48:FF48"/>
    <mergeCell ref="FH48:FI48"/>
    <mergeCell ref="FK48:FL48"/>
    <mergeCell ref="FN48:FO48"/>
    <mergeCell ref="FQ48:FR48"/>
    <mergeCell ref="FT46:FU46"/>
    <mergeCell ref="FW46:FX46"/>
    <mergeCell ref="FZ46:GA46"/>
    <mergeCell ref="EY47:EZ47"/>
    <mergeCell ref="FB47:FC47"/>
    <mergeCell ref="FE47:FF47"/>
    <mergeCell ref="FH47:FI47"/>
    <mergeCell ref="FK47:FL47"/>
    <mergeCell ref="FN47:FO47"/>
    <mergeCell ref="FQ47:FR47"/>
    <mergeCell ref="FT49:FU49"/>
    <mergeCell ref="FW49:FX49"/>
    <mergeCell ref="FZ49:GA49"/>
    <mergeCell ref="EY50:EZ50"/>
    <mergeCell ref="FB50:FC50"/>
    <mergeCell ref="FE50:FF50"/>
    <mergeCell ref="FH50:FI50"/>
    <mergeCell ref="FK50:FL50"/>
    <mergeCell ref="FN50:FO50"/>
    <mergeCell ref="FQ50:FR50"/>
    <mergeCell ref="FT48:FU48"/>
    <mergeCell ref="FW48:FX48"/>
    <mergeCell ref="FZ48:GA48"/>
    <mergeCell ref="EY49:EZ49"/>
    <mergeCell ref="FB49:FC49"/>
    <mergeCell ref="FE49:FF49"/>
    <mergeCell ref="FH49:FI49"/>
    <mergeCell ref="FK49:FL49"/>
    <mergeCell ref="FN49:FO49"/>
    <mergeCell ref="FQ49:FR49"/>
    <mergeCell ref="FT51:FU51"/>
    <mergeCell ref="FW51:FX51"/>
    <mergeCell ref="FZ51:GA51"/>
    <mergeCell ref="EY52:EZ52"/>
    <mergeCell ref="FB52:FC52"/>
    <mergeCell ref="FE52:FF52"/>
    <mergeCell ref="FH52:FI52"/>
    <mergeCell ref="FK52:FL52"/>
    <mergeCell ref="FN52:FO52"/>
    <mergeCell ref="FQ52:FR52"/>
    <mergeCell ref="FT50:FU50"/>
    <mergeCell ref="FW50:FX50"/>
    <mergeCell ref="FZ50:GA50"/>
    <mergeCell ref="EY51:EZ51"/>
    <mergeCell ref="FB51:FC51"/>
    <mergeCell ref="FE51:FF51"/>
    <mergeCell ref="FH51:FI51"/>
    <mergeCell ref="FK51:FL51"/>
    <mergeCell ref="FN51:FO51"/>
    <mergeCell ref="FQ51:FR51"/>
    <mergeCell ref="FT53:FU53"/>
    <mergeCell ref="FW53:FX53"/>
    <mergeCell ref="FZ53:GA53"/>
    <mergeCell ref="EY54:EZ54"/>
    <mergeCell ref="FB54:FC54"/>
    <mergeCell ref="FE54:FF54"/>
    <mergeCell ref="FH54:FI54"/>
    <mergeCell ref="FK54:FL54"/>
    <mergeCell ref="FN54:FO54"/>
    <mergeCell ref="FQ54:FR54"/>
    <mergeCell ref="FT52:FU52"/>
    <mergeCell ref="FW52:FX52"/>
    <mergeCell ref="FZ52:GA52"/>
    <mergeCell ref="EY53:EZ53"/>
    <mergeCell ref="FB53:FC53"/>
    <mergeCell ref="FE53:FF53"/>
    <mergeCell ref="FH53:FI53"/>
    <mergeCell ref="FK53:FL53"/>
    <mergeCell ref="FN53:FO53"/>
    <mergeCell ref="FQ53:FR53"/>
    <mergeCell ref="FT55:FU55"/>
    <mergeCell ref="FW55:FX55"/>
    <mergeCell ref="FZ55:GA55"/>
    <mergeCell ref="EY56:EZ56"/>
    <mergeCell ref="FB56:FC56"/>
    <mergeCell ref="FE56:FF56"/>
    <mergeCell ref="FH56:FI56"/>
    <mergeCell ref="FK56:FL56"/>
    <mergeCell ref="FN56:FO56"/>
    <mergeCell ref="FQ56:FR56"/>
    <mergeCell ref="FT54:FU54"/>
    <mergeCell ref="FW54:FX54"/>
    <mergeCell ref="FZ54:GA54"/>
    <mergeCell ref="EY55:EZ55"/>
    <mergeCell ref="FB55:FC55"/>
    <mergeCell ref="FE55:FF55"/>
    <mergeCell ref="FH55:FI55"/>
    <mergeCell ref="FK55:FL55"/>
    <mergeCell ref="FN55:FO55"/>
    <mergeCell ref="FQ55:FR55"/>
    <mergeCell ref="FT57:FU57"/>
    <mergeCell ref="FW57:FX57"/>
    <mergeCell ref="FZ57:GA57"/>
    <mergeCell ref="EY58:EZ58"/>
    <mergeCell ref="FB58:FC58"/>
    <mergeCell ref="FE58:FF58"/>
    <mergeCell ref="FH58:FI58"/>
    <mergeCell ref="FK58:FL58"/>
    <mergeCell ref="FN58:FO58"/>
    <mergeCell ref="FQ58:FR58"/>
    <mergeCell ref="FT56:FU56"/>
    <mergeCell ref="FW56:FX56"/>
    <mergeCell ref="FZ56:GA56"/>
    <mergeCell ref="EY57:EZ57"/>
    <mergeCell ref="FB57:FC57"/>
    <mergeCell ref="FE57:FF57"/>
    <mergeCell ref="FH57:FI57"/>
    <mergeCell ref="FK57:FL57"/>
    <mergeCell ref="FN57:FO57"/>
    <mergeCell ref="FQ57:FR57"/>
    <mergeCell ref="FT59:FU59"/>
    <mergeCell ref="FW59:FX59"/>
    <mergeCell ref="FZ59:GA59"/>
    <mergeCell ref="EY60:EZ60"/>
    <mergeCell ref="FB60:FC60"/>
    <mergeCell ref="FE60:FF60"/>
    <mergeCell ref="FH60:FI60"/>
    <mergeCell ref="FK60:FL60"/>
    <mergeCell ref="FN60:FO60"/>
    <mergeCell ref="FQ60:FR60"/>
    <mergeCell ref="FT58:FU58"/>
    <mergeCell ref="FW58:FX58"/>
    <mergeCell ref="FZ58:GA58"/>
    <mergeCell ref="EY59:EZ59"/>
    <mergeCell ref="FB59:FC59"/>
    <mergeCell ref="FE59:FF59"/>
    <mergeCell ref="FH59:FI59"/>
    <mergeCell ref="FK59:FL59"/>
    <mergeCell ref="FN59:FO59"/>
    <mergeCell ref="FQ59:FR59"/>
    <mergeCell ref="FT61:FU61"/>
    <mergeCell ref="FW61:FX61"/>
    <mergeCell ref="FZ61:GA61"/>
    <mergeCell ref="EY62:EZ62"/>
    <mergeCell ref="FB62:FC62"/>
    <mergeCell ref="FE62:FF62"/>
    <mergeCell ref="FH62:FI62"/>
    <mergeCell ref="FK62:FL62"/>
    <mergeCell ref="FN62:FO62"/>
    <mergeCell ref="FQ62:FR62"/>
    <mergeCell ref="FT60:FU60"/>
    <mergeCell ref="FW60:FX60"/>
    <mergeCell ref="FZ60:GA60"/>
    <mergeCell ref="EY61:EZ61"/>
    <mergeCell ref="FB61:FC61"/>
    <mergeCell ref="FE61:FF61"/>
    <mergeCell ref="FH61:FI61"/>
    <mergeCell ref="FK61:FL61"/>
    <mergeCell ref="FN61:FO61"/>
    <mergeCell ref="FQ61:FR61"/>
    <mergeCell ref="FH65:FI65"/>
    <mergeCell ref="FK65:FL65"/>
    <mergeCell ref="FN65:FO65"/>
    <mergeCell ref="FQ65:FR65"/>
    <mergeCell ref="FT63:FU63"/>
    <mergeCell ref="FW63:FX63"/>
    <mergeCell ref="FZ63:GA63"/>
    <mergeCell ref="EY64:EZ64"/>
    <mergeCell ref="FB64:FC64"/>
    <mergeCell ref="FE64:FF64"/>
    <mergeCell ref="FH64:FI64"/>
    <mergeCell ref="FK64:FL64"/>
    <mergeCell ref="FN64:FO64"/>
    <mergeCell ref="FQ64:FR64"/>
    <mergeCell ref="FT62:FU62"/>
    <mergeCell ref="FW62:FX62"/>
    <mergeCell ref="FZ62:GA62"/>
    <mergeCell ref="EY63:EZ63"/>
    <mergeCell ref="FB63:FC63"/>
    <mergeCell ref="FE63:FF63"/>
    <mergeCell ref="FH63:FI63"/>
    <mergeCell ref="FK63:FL63"/>
    <mergeCell ref="FN63:FO63"/>
    <mergeCell ref="FQ63:FR63"/>
    <mergeCell ref="FT67:FU67"/>
    <mergeCell ref="FW67:FX67"/>
    <mergeCell ref="FZ67:GA67"/>
    <mergeCell ref="GC2:GD2"/>
    <mergeCell ref="GF2:GG2"/>
    <mergeCell ref="GI2:GJ2"/>
    <mergeCell ref="FT66:FU66"/>
    <mergeCell ref="FW66:FX66"/>
    <mergeCell ref="FZ66:GA66"/>
    <mergeCell ref="EY67:EZ67"/>
    <mergeCell ref="FB67:FC67"/>
    <mergeCell ref="FE67:FF67"/>
    <mergeCell ref="FH67:FI67"/>
    <mergeCell ref="FK67:FL67"/>
    <mergeCell ref="FN67:FO67"/>
    <mergeCell ref="FQ67:FR67"/>
    <mergeCell ref="FT65:FU65"/>
    <mergeCell ref="FW65:FX65"/>
    <mergeCell ref="FZ65:GA65"/>
    <mergeCell ref="EY66:EZ66"/>
    <mergeCell ref="FB66:FC66"/>
    <mergeCell ref="FE66:FF66"/>
    <mergeCell ref="FH66:FI66"/>
    <mergeCell ref="FK66:FL66"/>
    <mergeCell ref="FN66:FO66"/>
    <mergeCell ref="FQ66:FR66"/>
    <mergeCell ref="FT64:FU64"/>
    <mergeCell ref="FW64:FX64"/>
    <mergeCell ref="FZ64:GA64"/>
    <mergeCell ref="EY65:EZ65"/>
    <mergeCell ref="FB65:FC65"/>
    <mergeCell ref="FE65:FF65"/>
    <mergeCell ref="GX3:GY3"/>
    <mergeCell ref="HA3:HB3"/>
    <mergeCell ref="HD3:HE3"/>
    <mergeCell ref="HG3:HH3"/>
    <mergeCell ref="HJ3:HK3"/>
    <mergeCell ref="GC4:GD4"/>
    <mergeCell ref="GF4:GG4"/>
    <mergeCell ref="GI4:GJ4"/>
    <mergeCell ref="GL4:GM4"/>
    <mergeCell ref="GO4:GP4"/>
    <mergeCell ref="HD2:HE2"/>
    <mergeCell ref="HG2:HH2"/>
    <mergeCell ref="HJ2:HK2"/>
    <mergeCell ref="GC3:GD3"/>
    <mergeCell ref="GF3:GG3"/>
    <mergeCell ref="GI3:GJ3"/>
    <mergeCell ref="GL3:GM3"/>
    <mergeCell ref="GO3:GP3"/>
    <mergeCell ref="GR3:GS3"/>
    <mergeCell ref="GU3:GV3"/>
    <mergeCell ref="GL2:GM2"/>
    <mergeCell ref="GO2:GP2"/>
    <mergeCell ref="GR2:GS2"/>
    <mergeCell ref="GU2:GV2"/>
    <mergeCell ref="GX2:GY2"/>
    <mergeCell ref="HA2:HB2"/>
    <mergeCell ref="HD5:HE5"/>
    <mergeCell ref="HG5:HH5"/>
    <mergeCell ref="HJ5:HK5"/>
    <mergeCell ref="GC6:GD6"/>
    <mergeCell ref="GF6:GG6"/>
    <mergeCell ref="GI6:GJ6"/>
    <mergeCell ref="GL6:GM6"/>
    <mergeCell ref="GO6:GP6"/>
    <mergeCell ref="GR6:GS6"/>
    <mergeCell ref="GU6:GV6"/>
    <mergeCell ref="HJ4:HK4"/>
    <mergeCell ref="GC5:GD5"/>
    <mergeCell ref="GF5:GG5"/>
    <mergeCell ref="GI5:GJ5"/>
    <mergeCell ref="GL5:GM5"/>
    <mergeCell ref="GO5:GP5"/>
    <mergeCell ref="GR5:GS5"/>
    <mergeCell ref="GU5:GV5"/>
    <mergeCell ref="GX5:GY5"/>
    <mergeCell ref="HA5:HB5"/>
    <mergeCell ref="GR4:GS4"/>
    <mergeCell ref="GU4:GV4"/>
    <mergeCell ref="GX4:GY4"/>
    <mergeCell ref="HA4:HB4"/>
    <mergeCell ref="HD4:HE4"/>
    <mergeCell ref="HG4:HH4"/>
    <mergeCell ref="HJ7:HK7"/>
    <mergeCell ref="GC8:GD8"/>
    <mergeCell ref="GF8:GG8"/>
    <mergeCell ref="GI8:GJ8"/>
    <mergeCell ref="GL8:GM8"/>
    <mergeCell ref="GO8:GP8"/>
    <mergeCell ref="GR8:GS8"/>
    <mergeCell ref="GU8:GV8"/>
    <mergeCell ref="GX8:GY8"/>
    <mergeCell ref="HA8:HB8"/>
    <mergeCell ref="GR7:GS7"/>
    <mergeCell ref="GU7:GV7"/>
    <mergeCell ref="GX7:GY7"/>
    <mergeCell ref="HA7:HB7"/>
    <mergeCell ref="HD7:HE7"/>
    <mergeCell ref="HG7:HH7"/>
    <mergeCell ref="GX6:GY6"/>
    <mergeCell ref="HA6:HB6"/>
    <mergeCell ref="HD6:HE6"/>
    <mergeCell ref="HG6:HH6"/>
    <mergeCell ref="HJ6:HK6"/>
    <mergeCell ref="GC7:GD7"/>
    <mergeCell ref="GF7:GG7"/>
    <mergeCell ref="GI7:GJ7"/>
    <mergeCell ref="GL7:GM7"/>
    <mergeCell ref="GO7:GP7"/>
    <mergeCell ref="GX9:GY9"/>
    <mergeCell ref="HA9:HB9"/>
    <mergeCell ref="HD9:HE9"/>
    <mergeCell ref="HG9:HH9"/>
    <mergeCell ref="HJ9:HK9"/>
    <mergeCell ref="GC10:GD10"/>
    <mergeCell ref="GF10:GG10"/>
    <mergeCell ref="GI10:GJ10"/>
    <mergeCell ref="GL10:GM10"/>
    <mergeCell ref="GO10:GP10"/>
    <mergeCell ref="HD8:HE8"/>
    <mergeCell ref="HG8:HH8"/>
    <mergeCell ref="HJ8:HK8"/>
    <mergeCell ref="GC9:GD9"/>
    <mergeCell ref="GF9:GG9"/>
    <mergeCell ref="GI9:GJ9"/>
    <mergeCell ref="GL9:GM9"/>
    <mergeCell ref="GO9:GP9"/>
    <mergeCell ref="GR9:GS9"/>
    <mergeCell ref="GU9:GV9"/>
    <mergeCell ref="HD11:HE11"/>
    <mergeCell ref="HG11:HH11"/>
    <mergeCell ref="HJ11:HK11"/>
    <mergeCell ref="GC12:GD12"/>
    <mergeCell ref="GF12:GG12"/>
    <mergeCell ref="GI12:GJ12"/>
    <mergeCell ref="GL12:GM12"/>
    <mergeCell ref="GO12:GP12"/>
    <mergeCell ref="GR12:GS12"/>
    <mergeCell ref="GU12:GV12"/>
    <mergeCell ref="HJ10:HK10"/>
    <mergeCell ref="GC11:GD11"/>
    <mergeCell ref="GF11:GG11"/>
    <mergeCell ref="GI11:GJ11"/>
    <mergeCell ref="GL11:GM11"/>
    <mergeCell ref="GO11:GP11"/>
    <mergeCell ref="GR11:GS11"/>
    <mergeCell ref="GU11:GV11"/>
    <mergeCell ref="GX11:GY11"/>
    <mergeCell ref="HA11:HB11"/>
    <mergeCell ref="GR10:GS10"/>
    <mergeCell ref="GU10:GV10"/>
    <mergeCell ref="GX10:GY10"/>
    <mergeCell ref="HA10:HB10"/>
    <mergeCell ref="HD10:HE10"/>
    <mergeCell ref="HG10:HH10"/>
    <mergeCell ref="HJ13:HK13"/>
    <mergeCell ref="GC14:GD14"/>
    <mergeCell ref="GF14:GG14"/>
    <mergeCell ref="GI14:GJ14"/>
    <mergeCell ref="GL14:GM14"/>
    <mergeCell ref="GO14:GP14"/>
    <mergeCell ref="GR14:GS14"/>
    <mergeCell ref="GU14:GV14"/>
    <mergeCell ref="GX14:GY14"/>
    <mergeCell ref="HA14:HB14"/>
    <mergeCell ref="GR13:GS13"/>
    <mergeCell ref="GU13:GV13"/>
    <mergeCell ref="GX13:GY13"/>
    <mergeCell ref="HA13:HB13"/>
    <mergeCell ref="HD13:HE13"/>
    <mergeCell ref="HG13:HH13"/>
    <mergeCell ref="GX12:GY12"/>
    <mergeCell ref="HA12:HB12"/>
    <mergeCell ref="HD12:HE12"/>
    <mergeCell ref="HG12:HH12"/>
    <mergeCell ref="HJ12:HK12"/>
    <mergeCell ref="GC13:GD13"/>
    <mergeCell ref="GF13:GG13"/>
    <mergeCell ref="GI13:GJ13"/>
    <mergeCell ref="GL13:GM13"/>
    <mergeCell ref="GO13:GP13"/>
    <mergeCell ref="GX15:GY15"/>
    <mergeCell ref="HA15:HB15"/>
    <mergeCell ref="HD15:HE15"/>
    <mergeCell ref="HG15:HH15"/>
    <mergeCell ref="HJ15:HK15"/>
    <mergeCell ref="GC16:GD16"/>
    <mergeCell ref="GF16:GG16"/>
    <mergeCell ref="GI16:GJ16"/>
    <mergeCell ref="GL16:GM16"/>
    <mergeCell ref="GO16:GP16"/>
    <mergeCell ref="HD14:HE14"/>
    <mergeCell ref="HG14:HH14"/>
    <mergeCell ref="HJ14:HK14"/>
    <mergeCell ref="GC15:GD15"/>
    <mergeCell ref="GF15:GG15"/>
    <mergeCell ref="GI15:GJ15"/>
    <mergeCell ref="GL15:GM15"/>
    <mergeCell ref="GO15:GP15"/>
    <mergeCell ref="GR15:GS15"/>
    <mergeCell ref="GU15:GV15"/>
    <mergeCell ref="HD17:HE17"/>
    <mergeCell ref="HG17:HH17"/>
    <mergeCell ref="HJ17:HK17"/>
    <mergeCell ref="GC18:GD18"/>
    <mergeCell ref="GF18:GG18"/>
    <mergeCell ref="GI18:GJ18"/>
    <mergeCell ref="GL18:GM18"/>
    <mergeCell ref="GO18:GP18"/>
    <mergeCell ref="GR18:GS18"/>
    <mergeCell ref="GU18:GV18"/>
    <mergeCell ref="HJ16:HK16"/>
    <mergeCell ref="GC17:GD17"/>
    <mergeCell ref="GF17:GG17"/>
    <mergeCell ref="GI17:GJ17"/>
    <mergeCell ref="GL17:GM17"/>
    <mergeCell ref="GO17:GP17"/>
    <mergeCell ref="GR17:GS17"/>
    <mergeCell ref="GU17:GV17"/>
    <mergeCell ref="GX17:GY17"/>
    <mergeCell ref="HA17:HB17"/>
    <mergeCell ref="GR16:GS16"/>
    <mergeCell ref="GU16:GV16"/>
    <mergeCell ref="GX16:GY16"/>
    <mergeCell ref="HA16:HB16"/>
    <mergeCell ref="HD16:HE16"/>
    <mergeCell ref="HG16:HH16"/>
    <mergeCell ref="HJ19:HK19"/>
    <mergeCell ref="GC20:GD20"/>
    <mergeCell ref="GF20:GG20"/>
    <mergeCell ref="GI20:GJ20"/>
    <mergeCell ref="GL20:GM20"/>
    <mergeCell ref="GO20:GP20"/>
    <mergeCell ref="GR20:GS20"/>
    <mergeCell ref="GU20:GV20"/>
    <mergeCell ref="GX20:GY20"/>
    <mergeCell ref="HA20:HB20"/>
    <mergeCell ref="GR19:GS19"/>
    <mergeCell ref="GU19:GV19"/>
    <mergeCell ref="GX19:GY19"/>
    <mergeCell ref="HA19:HB19"/>
    <mergeCell ref="HD19:HE19"/>
    <mergeCell ref="HG19:HH19"/>
    <mergeCell ref="GX18:GY18"/>
    <mergeCell ref="HA18:HB18"/>
    <mergeCell ref="HD18:HE18"/>
    <mergeCell ref="HG18:HH18"/>
    <mergeCell ref="HJ18:HK18"/>
    <mergeCell ref="GC19:GD19"/>
    <mergeCell ref="GF19:GG19"/>
    <mergeCell ref="GI19:GJ19"/>
    <mergeCell ref="GL19:GM19"/>
    <mergeCell ref="GO19:GP19"/>
    <mergeCell ref="GR22:GS22"/>
    <mergeCell ref="GU22:GV22"/>
    <mergeCell ref="GX22:GY22"/>
    <mergeCell ref="HA22:HB22"/>
    <mergeCell ref="HD22:HE22"/>
    <mergeCell ref="HG22:HH22"/>
    <mergeCell ref="GX21:GY21"/>
    <mergeCell ref="HA21:HB21"/>
    <mergeCell ref="HD21:HE21"/>
    <mergeCell ref="HG21:HH21"/>
    <mergeCell ref="HJ21:HK21"/>
    <mergeCell ref="GC22:GD22"/>
    <mergeCell ref="GF22:GG22"/>
    <mergeCell ref="GI22:GJ22"/>
    <mergeCell ref="GL22:GM22"/>
    <mergeCell ref="GO22:GP22"/>
    <mergeCell ref="HD20:HE20"/>
    <mergeCell ref="HG20:HH20"/>
    <mergeCell ref="HJ20:HK20"/>
    <mergeCell ref="GC21:GD21"/>
    <mergeCell ref="GF21:GG21"/>
    <mergeCell ref="GI21:GJ21"/>
    <mergeCell ref="GL21:GM21"/>
    <mergeCell ref="GO21:GP21"/>
    <mergeCell ref="GR21:GS21"/>
    <mergeCell ref="GU21:GV21"/>
    <mergeCell ref="GX24:GY24"/>
    <mergeCell ref="HA24:HB24"/>
    <mergeCell ref="HD24:HE24"/>
    <mergeCell ref="HG24:HH24"/>
    <mergeCell ref="HJ24:HK24"/>
    <mergeCell ref="GC25:GD25"/>
    <mergeCell ref="GF25:GG25"/>
    <mergeCell ref="GI25:GJ25"/>
    <mergeCell ref="GL25:GM25"/>
    <mergeCell ref="GO25:GP25"/>
    <mergeCell ref="HD23:HE23"/>
    <mergeCell ref="HG23:HH23"/>
    <mergeCell ref="HJ23:HK23"/>
    <mergeCell ref="GC24:GD24"/>
    <mergeCell ref="GF24:GG24"/>
    <mergeCell ref="GI24:GJ24"/>
    <mergeCell ref="GL24:GM24"/>
    <mergeCell ref="GO24:GP24"/>
    <mergeCell ref="GR24:GS24"/>
    <mergeCell ref="GU24:GV24"/>
    <mergeCell ref="GC23:GD23"/>
    <mergeCell ref="GF23:GG23"/>
    <mergeCell ref="GI23:GJ23"/>
    <mergeCell ref="GL23:GM23"/>
    <mergeCell ref="GO23:GP23"/>
    <mergeCell ref="GR23:GS23"/>
    <mergeCell ref="GU23:GV23"/>
    <mergeCell ref="GX23:GY23"/>
    <mergeCell ref="HA23:HB23"/>
    <mergeCell ref="HD26:HE26"/>
    <mergeCell ref="HG26:HH26"/>
    <mergeCell ref="HJ26:HK26"/>
    <mergeCell ref="GC27:GD27"/>
    <mergeCell ref="GF27:GG27"/>
    <mergeCell ref="GI27:GJ27"/>
    <mergeCell ref="GL27:GM27"/>
    <mergeCell ref="GO27:GP27"/>
    <mergeCell ref="GR27:GS27"/>
    <mergeCell ref="GU27:GV27"/>
    <mergeCell ref="HJ25:HK25"/>
    <mergeCell ref="GC26:GD26"/>
    <mergeCell ref="GF26:GG26"/>
    <mergeCell ref="GI26:GJ26"/>
    <mergeCell ref="GL26:GM26"/>
    <mergeCell ref="GO26:GP26"/>
    <mergeCell ref="GR26:GS26"/>
    <mergeCell ref="GU26:GV26"/>
    <mergeCell ref="GX26:GY26"/>
    <mergeCell ref="HA26:HB26"/>
    <mergeCell ref="GR25:GS25"/>
    <mergeCell ref="GU25:GV25"/>
    <mergeCell ref="GX25:GY25"/>
    <mergeCell ref="HA25:HB25"/>
    <mergeCell ref="HD25:HE25"/>
    <mergeCell ref="HG25:HH25"/>
    <mergeCell ref="GU29:GV29"/>
    <mergeCell ref="GX29:GY29"/>
    <mergeCell ref="HA29:HB29"/>
    <mergeCell ref="GR28:GS28"/>
    <mergeCell ref="GU28:GV28"/>
    <mergeCell ref="GX28:GY28"/>
    <mergeCell ref="HA28:HB28"/>
    <mergeCell ref="HD28:HE28"/>
    <mergeCell ref="HG28:HH28"/>
    <mergeCell ref="GX27:GY27"/>
    <mergeCell ref="HA27:HB27"/>
    <mergeCell ref="HD27:HE27"/>
    <mergeCell ref="HG27:HH27"/>
    <mergeCell ref="HJ27:HK27"/>
    <mergeCell ref="GC28:GD28"/>
    <mergeCell ref="GF28:GG28"/>
    <mergeCell ref="GI28:GJ28"/>
    <mergeCell ref="GL28:GM28"/>
    <mergeCell ref="GO28:GP28"/>
    <mergeCell ref="GR31:GS31"/>
    <mergeCell ref="GU31:GV31"/>
    <mergeCell ref="GX31:GY31"/>
    <mergeCell ref="HA31:HB31"/>
    <mergeCell ref="HD31:HE31"/>
    <mergeCell ref="HG31:HH31"/>
    <mergeCell ref="GX30:GY30"/>
    <mergeCell ref="HA30:HB30"/>
    <mergeCell ref="HD30:HE30"/>
    <mergeCell ref="HG30:HH30"/>
    <mergeCell ref="HJ30:HK30"/>
    <mergeCell ref="GC31:GD31"/>
    <mergeCell ref="GF31:GG31"/>
    <mergeCell ref="GI31:GJ31"/>
    <mergeCell ref="GL31:GM31"/>
    <mergeCell ref="GO31:GP31"/>
    <mergeCell ref="HD29:HE29"/>
    <mergeCell ref="HG29:HH29"/>
    <mergeCell ref="HJ29:HK29"/>
    <mergeCell ref="GC30:GD30"/>
    <mergeCell ref="GF30:GG30"/>
    <mergeCell ref="GI30:GJ30"/>
    <mergeCell ref="GL30:GM30"/>
    <mergeCell ref="GO30:GP30"/>
    <mergeCell ref="GR30:GS30"/>
    <mergeCell ref="GU30:GV30"/>
    <mergeCell ref="GC29:GD29"/>
    <mergeCell ref="GF29:GG29"/>
    <mergeCell ref="GI29:GJ29"/>
    <mergeCell ref="GL29:GM29"/>
    <mergeCell ref="GO29:GP29"/>
    <mergeCell ref="GR29:GS29"/>
    <mergeCell ref="GX33:GY33"/>
    <mergeCell ref="HA33:HB33"/>
    <mergeCell ref="HD33:HE33"/>
    <mergeCell ref="HG33:HH33"/>
    <mergeCell ref="HJ33:HK33"/>
    <mergeCell ref="GC34:GD34"/>
    <mergeCell ref="GF34:GG34"/>
    <mergeCell ref="GI34:GJ34"/>
    <mergeCell ref="GL34:GM34"/>
    <mergeCell ref="GO34:GP34"/>
    <mergeCell ref="HD32:HE32"/>
    <mergeCell ref="HG32:HH32"/>
    <mergeCell ref="HJ32:HK32"/>
    <mergeCell ref="GC33:GD33"/>
    <mergeCell ref="GF33:GG33"/>
    <mergeCell ref="GI33:GJ33"/>
    <mergeCell ref="GL33:GM33"/>
    <mergeCell ref="GO33:GP33"/>
    <mergeCell ref="GR33:GS33"/>
    <mergeCell ref="GU33:GV33"/>
    <mergeCell ref="GC32:GD32"/>
    <mergeCell ref="GF32:GG32"/>
    <mergeCell ref="GI32:GJ32"/>
    <mergeCell ref="GL32:GM32"/>
    <mergeCell ref="GO32:GP32"/>
    <mergeCell ref="GR32:GS32"/>
    <mergeCell ref="GU32:GV32"/>
    <mergeCell ref="GX32:GY32"/>
    <mergeCell ref="HA32:HB32"/>
    <mergeCell ref="HD35:HE35"/>
    <mergeCell ref="HG35:HH35"/>
    <mergeCell ref="HJ35:HK35"/>
    <mergeCell ref="GC36:GD36"/>
    <mergeCell ref="GF36:GG36"/>
    <mergeCell ref="GI36:GJ36"/>
    <mergeCell ref="GL36:GM36"/>
    <mergeCell ref="GO36:GP36"/>
    <mergeCell ref="GR36:GS36"/>
    <mergeCell ref="GU36:GV36"/>
    <mergeCell ref="HJ34:HK34"/>
    <mergeCell ref="GC35:GD35"/>
    <mergeCell ref="GF35:GG35"/>
    <mergeCell ref="GI35:GJ35"/>
    <mergeCell ref="GL35:GM35"/>
    <mergeCell ref="GO35:GP35"/>
    <mergeCell ref="GR35:GS35"/>
    <mergeCell ref="GU35:GV35"/>
    <mergeCell ref="GX35:GY35"/>
    <mergeCell ref="HA35:HB35"/>
    <mergeCell ref="GR34:GS34"/>
    <mergeCell ref="GU34:GV34"/>
    <mergeCell ref="GX34:GY34"/>
    <mergeCell ref="HA34:HB34"/>
    <mergeCell ref="HD34:HE34"/>
    <mergeCell ref="HG34:HH34"/>
    <mergeCell ref="GU38:GV38"/>
    <mergeCell ref="GX38:GY38"/>
    <mergeCell ref="HA38:HB38"/>
    <mergeCell ref="GR37:GS37"/>
    <mergeCell ref="GU37:GV37"/>
    <mergeCell ref="GX37:GY37"/>
    <mergeCell ref="HA37:HB37"/>
    <mergeCell ref="HD37:HE37"/>
    <mergeCell ref="HG37:HH37"/>
    <mergeCell ref="GX36:GY36"/>
    <mergeCell ref="HA36:HB36"/>
    <mergeCell ref="HD36:HE36"/>
    <mergeCell ref="HG36:HH36"/>
    <mergeCell ref="HJ36:HK36"/>
    <mergeCell ref="GC37:GD37"/>
    <mergeCell ref="GF37:GG37"/>
    <mergeCell ref="GI37:GJ37"/>
    <mergeCell ref="GL37:GM37"/>
    <mergeCell ref="GO37:GP37"/>
    <mergeCell ref="GR40:GS40"/>
    <mergeCell ref="GU40:GV40"/>
    <mergeCell ref="GX40:GY40"/>
    <mergeCell ref="HA40:HB40"/>
    <mergeCell ref="HD40:HE40"/>
    <mergeCell ref="HG40:HH40"/>
    <mergeCell ref="GX39:GY39"/>
    <mergeCell ref="HA39:HB39"/>
    <mergeCell ref="HD39:HE39"/>
    <mergeCell ref="HG39:HH39"/>
    <mergeCell ref="HJ39:HK39"/>
    <mergeCell ref="GC40:GD40"/>
    <mergeCell ref="GF40:GG40"/>
    <mergeCell ref="GI40:GJ40"/>
    <mergeCell ref="GL40:GM40"/>
    <mergeCell ref="GO40:GP40"/>
    <mergeCell ref="HD38:HE38"/>
    <mergeCell ref="HG38:HH38"/>
    <mergeCell ref="HJ38:HK38"/>
    <mergeCell ref="GC39:GD39"/>
    <mergeCell ref="GF39:GG39"/>
    <mergeCell ref="GI39:GJ39"/>
    <mergeCell ref="GL39:GM39"/>
    <mergeCell ref="GO39:GP39"/>
    <mergeCell ref="GR39:GS39"/>
    <mergeCell ref="GU39:GV39"/>
    <mergeCell ref="GC38:GD38"/>
    <mergeCell ref="GF38:GG38"/>
    <mergeCell ref="GI38:GJ38"/>
    <mergeCell ref="GL38:GM38"/>
    <mergeCell ref="GO38:GP38"/>
    <mergeCell ref="GR38:GS38"/>
    <mergeCell ref="GX42:GY42"/>
    <mergeCell ref="HA42:HB42"/>
    <mergeCell ref="HD42:HE42"/>
    <mergeCell ref="HG42:HH42"/>
    <mergeCell ref="HJ42:HK42"/>
    <mergeCell ref="GC43:GD43"/>
    <mergeCell ref="GF43:GG43"/>
    <mergeCell ref="GI43:GJ43"/>
    <mergeCell ref="GL43:GM43"/>
    <mergeCell ref="GO43:GP43"/>
    <mergeCell ref="HD41:HE41"/>
    <mergeCell ref="HG41:HH41"/>
    <mergeCell ref="HJ41:HK41"/>
    <mergeCell ref="GC42:GD42"/>
    <mergeCell ref="GF42:GG42"/>
    <mergeCell ref="GI42:GJ42"/>
    <mergeCell ref="GL42:GM42"/>
    <mergeCell ref="GO42:GP42"/>
    <mergeCell ref="GR42:GS42"/>
    <mergeCell ref="GU42:GV42"/>
    <mergeCell ref="GC41:GD41"/>
    <mergeCell ref="GF41:GG41"/>
    <mergeCell ref="GI41:GJ41"/>
    <mergeCell ref="GL41:GM41"/>
    <mergeCell ref="GO41:GP41"/>
    <mergeCell ref="GR41:GS41"/>
    <mergeCell ref="GU41:GV41"/>
    <mergeCell ref="GX41:GY41"/>
    <mergeCell ref="HA41:HB41"/>
    <mergeCell ref="HD44:HE44"/>
    <mergeCell ref="HG44:HH44"/>
    <mergeCell ref="HJ44:HK44"/>
    <mergeCell ref="GC45:GD45"/>
    <mergeCell ref="GF45:GG45"/>
    <mergeCell ref="GI45:GJ45"/>
    <mergeCell ref="GL45:GM45"/>
    <mergeCell ref="GO45:GP45"/>
    <mergeCell ref="GR45:GS45"/>
    <mergeCell ref="GU45:GV45"/>
    <mergeCell ref="HJ43:HK43"/>
    <mergeCell ref="GC44:GD44"/>
    <mergeCell ref="GF44:GG44"/>
    <mergeCell ref="GI44:GJ44"/>
    <mergeCell ref="GL44:GM44"/>
    <mergeCell ref="GO44:GP44"/>
    <mergeCell ref="GR44:GS44"/>
    <mergeCell ref="GU44:GV44"/>
    <mergeCell ref="GX44:GY44"/>
    <mergeCell ref="HA44:HB44"/>
    <mergeCell ref="GR43:GS43"/>
    <mergeCell ref="GU43:GV43"/>
    <mergeCell ref="GX43:GY43"/>
    <mergeCell ref="HA43:HB43"/>
    <mergeCell ref="HD43:HE43"/>
    <mergeCell ref="HG43:HH43"/>
    <mergeCell ref="GU47:GV47"/>
    <mergeCell ref="GX47:GY47"/>
    <mergeCell ref="HA47:HB47"/>
    <mergeCell ref="GR46:GS46"/>
    <mergeCell ref="GU46:GV46"/>
    <mergeCell ref="GX46:GY46"/>
    <mergeCell ref="HA46:HB46"/>
    <mergeCell ref="HD46:HE46"/>
    <mergeCell ref="HG46:HH46"/>
    <mergeCell ref="GX45:GY45"/>
    <mergeCell ref="HA45:HB45"/>
    <mergeCell ref="HD45:HE45"/>
    <mergeCell ref="HG45:HH45"/>
    <mergeCell ref="HJ45:HK45"/>
    <mergeCell ref="GC46:GD46"/>
    <mergeCell ref="GF46:GG46"/>
    <mergeCell ref="GI46:GJ46"/>
    <mergeCell ref="GL46:GM46"/>
    <mergeCell ref="GO46:GP46"/>
    <mergeCell ref="GR49:GS49"/>
    <mergeCell ref="GU49:GV49"/>
    <mergeCell ref="GX49:GY49"/>
    <mergeCell ref="HA49:HB49"/>
    <mergeCell ref="HD49:HE49"/>
    <mergeCell ref="HG49:HH49"/>
    <mergeCell ref="GX48:GY48"/>
    <mergeCell ref="HA48:HB48"/>
    <mergeCell ref="HD48:HE48"/>
    <mergeCell ref="HG48:HH48"/>
    <mergeCell ref="HJ48:HK48"/>
    <mergeCell ref="GC49:GD49"/>
    <mergeCell ref="GF49:GG49"/>
    <mergeCell ref="GI49:GJ49"/>
    <mergeCell ref="GL49:GM49"/>
    <mergeCell ref="GO49:GP49"/>
    <mergeCell ref="HD47:HE47"/>
    <mergeCell ref="HG47:HH47"/>
    <mergeCell ref="HJ47:HK47"/>
    <mergeCell ref="GC48:GD48"/>
    <mergeCell ref="GF48:GG48"/>
    <mergeCell ref="GI48:GJ48"/>
    <mergeCell ref="GL48:GM48"/>
    <mergeCell ref="GO48:GP48"/>
    <mergeCell ref="GR48:GS48"/>
    <mergeCell ref="GU48:GV48"/>
    <mergeCell ref="GC47:GD47"/>
    <mergeCell ref="GF47:GG47"/>
    <mergeCell ref="GI47:GJ47"/>
    <mergeCell ref="GL47:GM47"/>
    <mergeCell ref="GO47:GP47"/>
    <mergeCell ref="GR47:GS47"/>
    <mergeCell ref="GX51:GY51"/>
    <mergeCell ref="HA51:HB51"/>
    <mergeCell ref="HD51:HE51"/>
    <mergeCell ref="HG51:HH51"/>
    <mergeCell ref="HJ51:HK51"/>
    <mergeCell ref="GC52:GD52"/>
    <mergeCell ref="GF52:GG52"/>
    <mergeCell ref="GI52:GJ52"/>
    <mergeCell ref="GL52:GM52"/>
    <mergeCell ref="GO52:GP52"/>
    <mergeCell ref="HD50:HE50"/>
    <mergeCell ref="HG50:HH50"/>
    <mergeCell ref="HJ50:HK50"/>
    <mergeCell ref="GC51:GD51"/>
    <mergeCell ref="GF51:GG51"/>
    <mergeCell ref="GI51:GJ51"/>
    <mergeCell ref="GL51:GM51"/>
    <mergeCell ref="GO51:GP51"/>
    <mergeCell ref="GR51:GS51"/>
    <mergeCell ref="GU51:GV51"/>
    <mergeCell ref="GC50:GD50"/>
    <mergeCell ref="GF50:GG50"/>
    <mergeCell ref="GI50:GJ50"/>
    <mergeCell ref="GL50:GM50"/>
    <mergeCell ref="GO50:GP50"/>
    <mergeCell ref="GR50:GS50"/>
    <mergeCell ref="GU50:GV50"/>
    <mergeCell ref="GX50:GY50"/>
    <mergeCell ref="HA50:HB50"/>
    <mergeCell ref="HD53:HE53"/>
    <mergeCell ref="HG53:HH53"/>
    <mergeCell ref="HJ53:HK53"/>
    <mergeCell ref="GC54:GD54"/>
    <mergeCell ref="GF54:GG54"/>
    <mergeCell ref="GI54:GJ54"/>
    <mergeCell ref="GL54:GM54"/>
    <mergeCell ref="GO54:GP54"/>
    <mergeCell ref="GR54:GS54"/>
    <mergeCell ref="GU54:GV54"/>
    <mergeCell ref="HJ52:HK52"/>
    <mergeCell ref="GC53:GD53"/>
    <mergeCell ref="GF53:GG53"/>
    <mergeCell ref="GI53:GJ53"/>
    <mergeCell ref="GL53:GM53"/>
    <mergeCell ref="GO53:GP53"/>
    <mergeCell ref="GR53:GS53"/>
    <mergeCell ref="GU53:GV53"/>
    <mergeCell ref="GX53:GY53"/>
    <mergeCell ref="HA53:HB53"/>
    <mergeCell ref="GR52:GS52"/>
    <mergeCell ref="GU52:GV52"/>
    <mergeCell ref="GX52:GY52"/>
    <mergeCell ref="HA52:HB52"/>
    <mergeCell ref="HD52:HE52"/>
    <mergeCell ref="HG52:HH52"/>
    <mergeCell ref="GU56:GV56"/>
    <mergeCell ref="GX56:GY56"/>
    <mergeCell ref="HA56:HB56"/>
    <mergeCell ref="GR55:GS55"/>
    <mergeCell ref="GU55:GV55"/>
    <mergeCell ref="GX55:GY55"/>
    <mergeCell ref="HA55:HB55"/>
    <mergeCell ref="HD55:HE55"/>
    <mergeCell ref="HG55:HH55"/>
    <mergeCell ref="GX54:GY54"/>
    <mergeCell ref="HA54:HB54"/>
    <mergeCell ref="HD54:HE54"/>
    <mergeCell ref="HG54:HH54"/>
    <mergeCell ref="HJ54:HK54"/>
    <mergeCell ref="GC55:GD55"/>
    <mergeCell ref="GF55:GG55"/>
    <mergeCell ref="GI55:GJ55"/>
    <mergeCell ref="GL55:GM55"/>
    <mergeCell ref="GO55:GP55"/>
    <mergeCell ref="GR58:GS58"/>
    <mergeCell ref="GU58:GV58"/>
    <mergeCell ref="GX58:GY58"/>
    <mergeCell ref="HA58:HB58"/>
    <mergeCell ref="HD58:HE58"/>
    <mergeCell ref="HG58:HH58"/>
    <mergeCell ref="GX57:GY57"/>
    <mergeCell ref="HA57:HB57"/>
    <mergeCell ref="HD57:HE57"/>
    <mergeCell ref="HG57:HH57"/>
    <mergeCell ref="HJ57:HK57"/>
    <mergeCell ref="GC58:GD58"/>
    <mergeCell ref="GF58:GG58"/>
    <mergeCell ref="GI58:GJ58"/>
    <mergeCell ref="GL58:GM58"/>
    <mergeCell ref="GO58:GP58"/>
    <mergeCell ref="HD56:HE56"/>
    <mergeCell ref="HG56:HH56"/>
    <mergeCell ref="HJ56:HK56"/>
    <mergeCell ref="GC57:GD57"/>
    <mergeCell ref="GF57:GG57"/>
    <mergeCell ref="GI57:GJ57"/>
    <mergeCell ref="GL57:GM57"/>
    <mergeCell ref="GO57:GP57"/>
    <mergeCell ref="GR57:GS57"/>
    <mergeCell ref="GU57:GV57"/>
    <mergeCell ref="GC56:GD56"/>
    <mergeCell ref="GF56:GG56"/>
    <mergeCell ref="GI56:GJ56"/>
    <mergeCell ref="GL56:GM56"/>
    <mergeCell ref="GO56:GP56"/>
    <mergeCell ref="GR56:GS56"/>
    <mergeCell ref="GX60:GY60"/>
    <mergeCell ref="HA60:HB60"/>
    <mergeCell ref="HD60:HE60"/>
    <mergeCell ref="HG60:HH60"/>
    <mergeCell ref="HJ60:HK60"/>
    <mergeCell ref="GC61:GD61"/>
    <mergeCell ref="GF61:GG61"/>
    <mergeCell ref="GI61:GJ61"/>
    <mergeCell ref="GL61:GM61"/>
    <mergeCell ref="GO61:GP61"/>
    <mergeCell ref="HD59:HE59"/>
    <mergeCell ref="HG59:HH59"/>
    <mergeCell ref="HJ59:HK59"/>
    <mergeCell ref="GC60:GD60"/>
    <mergeCell ref="GF60:GG60"/>
    <mergeCell ref="GI60:GJ60"/>
    <mergeCell ref="GL60:GM60"/>
    <mergeCell ref="GO60:GP60"/>
    <mergeCell ref="GR60:GS60"/>
    <mergeCell ref="GU60:GV60"/>
    <mergeCell ref="GC59:GD59"/>
    <mergeCell ref="GF59:GG59"/>
    <mergeCell ref="GI59:GJ59"/>
    <mergeCell ref="GL59:GM59"/>
    <mergeCell ref="GO59:GP59"/>
    <mergeCell ref="GR59:GS59"/>
    <mergeCell ref="GU59:GV59"/>
    <mergeCell ref="GX59:GY59"/>
    <mergeCell ref="HA59:HB59"/>
    <mergeCell ref="HD62:HE62"/>
    <mergeCell ref="HG62:HH62"/>
    <mergeCell ref="HJ62:HK62"/>
    <mergeCell ref="GC63:GD63"/>
    <mergeCell ref="GF63:GG63"/>
    <mergeCell ref="GI63:GJ63"/>
    <mergeCell ref="GL63:GM63"/>
    <mergeCell ref="GO63:GP63"/>
    <mergeCell ref="GR63:GS63"/>
    <mergeCell ref="GU63:GV63"/>
    <mergeCell ref="HJ61:HK61"/>
    <mergeCell ref="GC62:GD62"/>
    <mergeCell ref="GF62:GG62"/>
    <mergeCell ref="GI62:GJ62"/>
    <mergeCell ref="GL62:GM62"/>
    <mergeCell ref="GO62:GP62"/>
    <mergeCell ref="GR62:GS62"/>
    <mergeCell ref="GU62:GV62"/>
    <mergeCell ref="GX62:GY62"/>
    <mergeCell ref="HA62:HB62"/>
    <mergeCell ref="GR61:GS61"/>
    <mergeCell ref="GU61:GV61"/>
    <mergeCell ref="GX61:GY61"/>
    <mergeCell ref="HA61:HB61"/>
    <mergeCell ref="HD61:HE61"/>
    <mergeCell ref="HG61:HH61"/>
    <mergeCell ref="GU65:GV65"/>
    <mergeCell ref="GX65:GY65"/>
    <mergeCell ref="HA65:HB65"/>
    <mergeCell ref="GR64:GS64"/>
    <mergeCell ref="GU64:GV64"/>
    <mergeCell ref="GX64:GY64"/>
    <mergeCell ref="HA64:HB64"/>
    <mergeCell ref="HD64:HE64"/>
    <mergeCell ref="HG64:HH64"/>
    <mergeCell ref="GX63:GY63"/>
    <mergeCell ref="HA63:HB63"/>
    <mergeCell ref="HD63:HE63"/>
    <mergeCell ref="HG63:HH63"/>
    <mergeCell ref="HJ63:HK63"/>
    <mergeCell ref="GC64:GD64"/>
    <mergeCell ref="GF64:GG64"/>
    <mergeCell ref="GI64:GJ64"/>
    <mergeCell ref="GL64:GM64"/>
    <mergeCell ref="GO64:GP64"/>
    <mergeCell ref="GR67:GS67"/>
    <mergeCell ref="GU67:GV67"/>
    <mergeCell ref="GX67:GY67"/>
    <mergeCell ref="HA67:HB67"/>
    <mergeCell ref="HD67:HE67"/>
    <mergeCell ref="HG67:HH67"/>
    <mergeCell ref="GX66:GY66"/>
    <mergeCell ref="HA66:HB66"/>
    <mergeCell ref="HD66:HE66"/>
    <mergeCell ref="HG66:HH66"/>
    <mergeCell ref="HJ66:HK66"/>
    <mergeCell ref="GC67:GD67"/>
    <mergeCell ref="GF67:GG67"/>
    <mergeCell ref="GI67:GJ67"/>
    <mergeCell ref="GL67:GM67"/>
    <mergeCell ref="GO67:GP67"/>
    <mergeCell ref="HD65:HE65"/>
    <mergeCell ref="HG65:HH65"/>
    <mergeCell ref="HJ65:HK65"/>
    <mergeCell ref="GC66:GD66"/>
    <mergeCell ref="GF66:GG66"/>
    <mergeCell ref="GI66:GJ66"/>
    <mergeCell ref="GL66:GM66"/>
    <mergeCell ref="GO66:GP66"/>
    <mergeCell ref="GR66:GS66"/>
    <mergeCell ref="GU66:GV66"/>
    <mergeCell ref="GC65:GD65"/>
    <mergeCell ref="GF65:GG65"/>
    <mergeCell ref="GI65:GJ65"/>
    <mergeCell ref="GL65:GM65"/>
    <mergeCell ref="GO65:GP65"/>
    <mergeCell ref="GR65:GS65"/>
    <mergeCell ref="IT2:IU2"/>
    <mergeCell ref="HM3:HN3"/>
    <mergeCell ref="HP3:HQ3"/>
    <mergeCell ref="HS3:HT3"/>
    <mergeCell ref="HV3:HW3"/>
    <mergeCell ref="HY3:HZ3"/>
    <mergeCell ref="IB3:IC3"/>
    <mergeCell ref="IE3:IF3"/>
    <mergeCell ref="IH3:II3"/>
    <mergeCell ref="IK3:IL3"/>
    <mergeCell ref="IB2:IC2"/>
    <mergeCell ref="IE2:IF2"/>
    <mergeCell ref="IH2:II2"/>
    <mergeCell ref="IK2:IL2"/>
    <mergeCell ref="IN2:IO2"/>
    <mergeCell ref="IQ2:IR2"/>
    <mergeCell ref="HJ67:HK67"/>
    <mergeCell ref="HM2:HN2"/>
    <mergeCell ref="HP2:HQ2"/>
    <mergeCell ref="HS2:HT2"/>
    <mergeCell ref="HV2:HW2"/>
    <mergeCell ref="HY2:HZ2"/>
    <mergeCell ref="HJ64:HK64"/>
    <mergeCell ref="HJ58:HK58"/>
    <mergeCell ref="HJ55:HK55"/>
    <mergeCell ref="HJ49:HK49"/>
    <mergeCell ref="HJ46:HK46"/>
    <mergeCell ref="HJ40:HK40"/>
    <mergeCell ref="HJ37:HK37"/>
    <mergeCell ref="HJ31:HK31"/>
    <mergeCell ref="HJ28:HK28"/>
    <mergeCell ref="HJ22:HK22"/>
    <mergeCell ref="IH4:II4"/>
    <mergeCell ref="IK4:IL4"/>
    <mergeCell ref="IN4:IO4"/>
    <mergeCell ref="IQ4:IR4"/>
    <mergeCell ref="IT4:IU4"/>
    <mergeCell ref="HM5:HN5"/>
    <mergeCell ref="HP5:HQ5"/>
    <mergeCell ref="HS5:HT5"/>
    <mergeCell ref="HV5:HW5"/>
    <mergeCell ref="HY5:HZ5"/>
    <mergeCell ref="IN3:IO3"/>
    <mergeCell ref="IQ3:IR3"/>
    <mergeCell ref="IT3:IU3"/>
    <mergeCell ref="HM4:HN4"/>
    <mergeCell ref="HP4:HQ4"/>
    <mergeCell ref="HS4:HT4"/>
    <mergeCell ref="HV4:HW4"/>
    <mergeCell ref="HY4:HZ4"/>
    <mergeCell ref="IB4:IC4"/>
    <mergeCell ref="IE4:IF4"/>
    <mergeCell ref="IN6:IO6"/>
    <mergeCell ref="IQ6:IR6"/>
    <mergeCell ref="IT6:IU6"/>
    <mergeCell ref="HM7:HN7"/>
    <mergeCell ref="HP7:HQ7"/>
    <mergeCell ref="HS7:HT7"/>
    <mergeCell ref="HV7:HW7"/>
    <mergeCell ref="HY7:HZ7"/>
    <mergeCell ref="IB7:IC7"/>
    <mergeCell ref="IE7:IF7"/>
    <mergeCell ref="IT5:IU5"/>
    <mergeCell ref="HM6:HN6"/>
    <mergeCell ref="HP6:HQ6"/>
    <mergeCell ref="HS6:HT6"/>
    <mergeCell ref="HV6:HW6"/>
    <mergeCell ref="HY6:HZ6"/>
    <mergeCell ref="IB6:IC6"/>
    <mergeCell ref="IE6:IF6"/>
    <mergeCell ref="IH6:II6"/>
    <mergeCell ref="IK6:IL6"/>
    <mergeCell ref="IB5:IC5"/>
    <mergeCell ref="IE5:IF5"/>
    <mergeCell ref="IH5:II5"/>
    <mergeCell ref="IK5:IL5"/>
    <mergeCell ref="IN5:IO5"/>
    <mergeCell ref="IQ5:IR5"/>
    <mergeCell ref="IT8:IU8"/>
    <mergeCell ref="HM9:HN9"/>
    <mergeCell ref="HP9:HQ9"/>
    <mergeCell ref="HS9:HT9"/>
    <mergeCell ref="HV9:HW9"/>
    <mergeCell ref="HY9:HZ9"/>
    <mergeCell ref="IB9:IC9"/>
    <mergeCell ref="IE9:IF9"/>
    <mergeCell ref="IH9:II9"/>
    <mergeCell ref="IK9:IL9"/>
    <mergeCell ref="IB8:IC8"/>
    <mergeCell ref="IE8:IF8"/>
    <mergeCell ref="IH8:II8"/>
    <mergeCell ref="IK8:IL8"/>
    <mergeCell ref="IN8:IO8"/>
    <mergeCell ref="IQ8:IR8"/>
    <mergeCell ref="IH7:II7"/>
    <mergeCell ref="IK7:IL7"/>
    <mergeCell ref="IN7:IO7"/>
    <mergeCell ref="IQ7:IR7"/>
    <mergeCell ref="IT7:IU7"/>
    <mergeCell ref="HM8:HN8"/>
    <mergeCell ref="HP8:HQ8"/>
    <mergeCell ref="HS8:HT8"/>
    <mergeCell ref="HV8:HW8"/>
    <mergeCell ref="HY8:HZ8"/>
    <mergeCell ref="IH10:II10"/>
    <mergeCell ref="IK10:IL10"/>
    <mergeCell ref="IN10:IO10"/>
    <mergeCell ref="IQ10:IR10"/>
    <mergeCell ref="IT10:IU10"/>
    <mergeCell ref="HM11:HN11"/>
    <mergeCell ref="HP11:HQ11"/>
    <mergeCell ref="HS11:HT11"/>
    <mergeCell ref="HV11:HW11"/>
    <mergeCell ref="HY11:HZ11"/>
    <mergeCell ref="IN9:IO9"/>
    <mergeCell ref="IQ9:IR9"/>
    <mergeCell ref="IT9:IU9"/>
    <mergeCell ref="HM10:HN10"/>
    <mergeCell ref="HP10:HQ10"/>
    <mergeCell ref="HS10:HT10"/>
    <mergeCell ref="HV10:HW10"/>
    <mergeCell ref="HY10:HZ10"/>
    <mergeCell ref="IB10:IC10"/>
    <mergeCell ref="IE10:IF10"/>
    <mergeCell ref="IN12:IO12"/>
    <mergeCell ref="IQ12:IR12"/>
    <mergeCell ref="IT12:IU12"/>
    <mergeCell ref="HM13:HN13"/>
    <mergeCell ref="HP13:HQ13"/>
    <mergeCell ref="HS13:HT13"/>
    <mergeCell ref="HV13:HW13"/>
    <mergeCell ref="HY13:HZ13"/>
    <mergeCell ref="IB13:IC13"/>
    <mergeCell ref="IE13:IF13"/>
    <mergeCell ref="IT11:IU11"/>
    <mergeCell ref="HM12:HN12"/>
    <mergeCell ref="HP12:HQ12"/>
    <mergeCell ref="HS12:HT12"/>
    <mergeCell ref="HV12:HW12"/>
    <mergeCell ref="HY12:HZ12"/>
    <mergeCell ref="IB12:IC12"/>
    <mergeCell ref="IE12:IF12"/>
    <mergeCell ref="IH12:II12"/>
    <mergeCell ref="IK12:IL12"/>
    <mergeCell ref="IB11:IC11"/>
    <mergeCell ref="IE11:IF11"/>
    <mergeCell ref="IH11:II11"/>
    <mergeCell ref="IK11:IL11"/>
    <mergeCell ref="IN11:IO11"/>
    <mergeCell ref="IQ11:IR11"/>
    <mergeCell ref="IT14:IU14"/>
    <mergeCell ref="HM15:HN15"/>
    <mergeCell ref="HP15:HQ15"/>
    <mergeCell ref="HS15:HT15"/>
    <mergeCell ref="HV15:HW15"/>
    <mergeCell ref="HY15:HZ15"/>
    <mergeCell ref="IB15:IC15"/>
    <mergeCell ref="IE15:IF15"/>
    <mergeCell ref="IH15:II15"/>
    <mergeCell ref="IK15:IL15"/>
    <mergeCell ref="IB14:IC14"/>
    <mergeCell ref="IE14:IF14"/>
    <mergeCell ref="IH14:II14"/>
    <mergeCell ref="IK14:IL14"/>
    <mergeCell ref="IN14:IO14"/>
    <mergeCell ref="IQ14:IR14"/>
    <mergeCell ref="IH13:II13"/>
    <mergeCell ref="IK13:IL13"/>
    <mergeCell ref="IN13:IO13"/>
    <mergeCell ref="IQ13:IR13"/>
    <mergeCell ref="IT13:IU13"/>
    <mergeCell ref="HM14:HN14"/>
    <mergeCell ref="HP14:HQ14"/>
    <mergeCell ref="HS14:HT14"/>
    <mergeCell ref="HV14:HW14"/>
    <mergeCell ref="HY14:HZ14"/>
    <mergeCell ref="IH16:II16"/>
    <mergeCell ref="IK16:IL16"/>
    <mergeCell ref="IN16:IO16"/>
    <mergeCell ref="IQ16:IR16"/>
    <mergeCell ref="IT16:IU16"/>
    <mergeCell ref="HM17:HN17"/>
    <mergeCell ref="HP17:HQ17"/>
    <mergeCell ref="HS17:HT17"/>
    <mergeCell ref="HV17:HW17"/>
    <mergeCell ref="HY17:HZ17"/>
    <mergeCell ref="IN15:IO15"/>
    <mergeCell ref="IQ15:IR15"/>
    <mergeCell ref="IT15:IU15"/>
    <mergeCell ref="HM16:HN16"/>
    <mergeCell ref="HP16:HQ16"/>
    <mergeCell ref="HS16:HT16"/>
    <mergeCell ref="HV16:HW16"/>
    <mergeCell ref="HY16:HZ16"/>
    <mergeCell ref="IB16:IC16"/>
    <mergeCell ref="IE16:IF16"/>
    <mergeCell ref="IN18:IO18"/>
    <mergeCell ref="IQ18:IR18"/>
    <mergeCell ref="IT18:IU18"/>
    <mergeCell ref="HM19:HN19"/>
    <mergeCell ref="HP19:HQ19"/>
    <mergeCell ref="HS19:HT19"/>
    <mergeCell ref="HV19:HW19"/>
    <mergeCell ref="HY19:HZ19"/>
    <mergeCell ref="IB19:IC19"/>
    <mergeCell ref="IE19:IF19"/>
    <mergeCell ref="IT17:IU17"/>
    <mergeCell ref="HM18:HN18"/>
    <mergeCell ref="HP18:HQ18"/>
    <mergeCell ref="HS18:HT18"/>
    <mergeCell ref="HV18:HW18"/>
    <mergeCell ref="HY18:HZ18"/>
    <mergeCell ref="IB18:IC18"/>
    <mergeCell ref="IE18:IF18"/>
    <mergeCell ref="IH18:II18"/>
    <mergeCell ref="IK18:IL18"/>
    <mergeCell ref="IB17:IC17"/>
    <mergeCell ref="IE17:IF17"/>
    <mergeCell ref="IH17:II17"/>
    <mergeCell ref="IK17:IL17"/>
    <mergeCell ref="IN17:IO17"/>
    <mergeCell ref="IQ17:IR17"/>
    <mergeCell ref="IT20:IU20"/>
    <mergeCell ref="HM21:HN21"/>
    <mergeCell ref="HP21:HQ21"/>
    <mergeCell ref="HS21:HT21"/>
    <mergeCell ref="HV21:HW21"/>
    <mergeCell ref="HY21:HZ21"/>
    <mergeCell ref="IB21:IC21"/>
    <mergeCell ref="IE21:IF21"/>
    <mergeCell ref="IH21:II21"/>
    <mergeCell ref="IK21:IL21"/>
    <mergeCell ref="IB20:IC20"/>
    <mergeCell ref="IE20:IF20"/>
    <mergeCell ref="IH20:II20"/>
    <mergeCell ref="IK20:IL20"/>
    <mergeCell ref="IN20:IO20"/>
    <mergeCell ref="IQ20:IR20"/>
    <mergeCell ref="IH19:II19"/>
    <mergeCell ref="IK19:IL19"/>
    <mergeCell ref="IN19:IO19"/>
    <mergeCell ref="IQ19:IR19"/>
    <mergeCell ref="IT19:IU19"/>
    <mergeCell ref="HM20:HN20"/>
    <mergeCell ref="HP20:HQ20"/>
    <mergeCell ref="HS20:HT20"/>
    <mergeCell ref="HV20:HW20"/>
    <mergeCell ref="HY20:HZ20"/>
    <mergeCell ref="IH22:II22"/>
    <mergeCell ref="IK22:IL22"/>
    <mergeCell ref="IN22:IO22"/>
    <mergeCell ref="IQ22:IR22"/>
    <mergeCell ref="IT22:IU22"/>
    <mergeCell ref="HM23:HN23"/>
    <mergeCell ref="HP23:HQ23"/>
    <mergeCell ref="HS23:HT23"/>
    <mergeCell ref="HV23:HW23"/>
    <mergeCell ref="HY23:HZ23"/>
    <mergeCell ref="IN21:IO21"/>
    <mergeCell ref="IQ21:IR21"/>
    <mergeCell ref="IT21:IU21"/>
    <mergeCell ref="HM22:HN22"/>
    <mergeCell ref="HP22:HQ22"/>
    <mergeCell ref="HS22:HT22"/>
    <mergeCell ref="HV22:HW22"/>
    <mergeCell ref="HY22:HZ22"/>
    <mergeCell ref="IB22:IC22"/>
    <mergeCell ref="IE22:IF22"/>
    <mergeCell ref="IN24:IO24"/>
    <mergeCell ref="IQ24:IR24"/>
    <mergeCell ref="IT24:IU24"/>
    <mergeCell ref="HM25:HN25"/>
    <mergeCell ref="HP25:HQ25"/>
    <mergeCell ref="HS25:HT25"/>
    <mergeCell ref="HV25:HW25"/>
    <mergeCell ref="HY25:HZ25"/>
    <mergeCell ref="IB25:IC25"/>
    <mergeCell ref="IE25:IF25"/>
    <mergeCell ref="IT23:IU23"/>
    <mergeCell ref="HM24:HN24"/>
    <mergeCell ref="HP24:HQ24"/>
    <mergeCell ref="HS24:HT24"/>
    <mergeCell ref="HV24:HW24"/>
    <mergeCell ref="HY24:HZ24"/>
    <mergeCell ref="IB24:IC24"/>
    <mergeCell ref="IE24:IF24"/>
    <mergeCell ref="IH24:II24"/>
    <mergeCell ref="IK24:IL24"/>
    <mergeCell ref="IB23:IC23"/>
    <mergeCell ref="IE23:IF23"/>
    <mergeCell ref="IH23:II23"/>
    <mergeCell ref="IK23:IL23"/>
    <mergeCell ref="IN23:IO23"/>
    <mergeCell ref="IQ23:IR23"/>
    <mergeCell ref="IT26:IU26"/>
    <mergeCell ref="HM27:HN27"/>
    <mergeCell ref="HP27:HQ27"/>
    <mergeCell ref="HS27:HT27"/>
    <mergeCell ref="HV27:HW27"/>
    <mergeCell ref="HY27:HZ27"/>
    <mergeCell ref="IB27:IC27"/>
    <mergeCell ref="IE27:IF27"/>
    <mergeCell ref="IH27:II27"/>
    <mergeCell ref="IK27:IL27"/>
    <mergeCell ref="IB26:IC26"/>
    <mergeCell ref="IE26:IF26"/>
    <mergeCell ref="IH26:II26"/>
    <mergeCell ref="IK26:IL26"/>
    <mergeCell ref="IN26:IO26"/>
    <mergeCell ref="IQ26:IR26"/>
    <mergeCell ref="IH25:II25"/>
    <mergeCell ref="IK25:IL25"/>
    <mergeCell ref="IN25:IO25"/>
    <mergeCell ref="IQ25:IR25"/>
    <mergeCell ref="IT25:IU25"/>
    <mergeCell ref="HM26:HN26"/>
    <mergeCell ref="HP26:HQ26"/>
    <mergeCell ref="HS26:HT26"/>
    <mergeCell ref="HV26:HW26"/>
    <mergeCell ref="HY26:HZ26"/>
    <mergeCell ref="IH28:II28"/>
    <mergeCell ref="IK28:IL28"/>
    <mergeCell ref="IN28:IO28"/>
    <mergeCell ref="IQ28:IR28"/>
    <mergeCell ref="IT28:IU28"/>
    <mergeCell ref="HM29:HN29"/>
    <mergeCell ref="HP29:HQ29"/>
    <mergeCell ref="HS29:HT29"/>
    <mergeCell ref="HV29:HW29"/>
    <mergeCell ref="HY29:HZ29"/>
    <mergeCell ref="IN27:IO27"/>
    <mergeCell ref="IQ27:IR27"/>
    <mergeCell ref="IT27:IU27"/>
    <mergeCell ref="HM28:HN28"/>
    <mergeCell ref="HP28:HQ28"/>
    <mergeCell ref="HS28:HT28"/>
    <mergeCell ref="HV28:HW28"/>
    <mergeCell ref="HY28:HZ28"/>
    <mergeCell ref="IB28:IC28"/>
    <mergeCell ref="IE28:IF28"/>
    <mergeCell ref="IN30:IO30"/>
    <mergeCell ref="IQ30:IR30"/>
    <mergeCell ref="IT30:IU30"/>
    <mergeCell ref="HM31:HN31"/>
    <mergeCell ref="HP31:HQ31"/>
    <mergeCell ref="HS31:HT31"/>
    <mergeCell ref="HV31:HW31"/>
    <mergeCell ref="HY31:HZ31"/>
    <mergeCell ref="IB31:IC31"/>
    <mergeCell ref="IE31:IF31"/>
    <mergeCell ref="IT29:IU29"/>
    <mergeCell ref="HM30:HN30"/>
    <mergeCell ref="HP30:HQ30"/>
    <mergeCell ref="HS30:HT30"/>
    <mergeCell ref="HV30:HW30"/>
    <mergeCell ref="HY30:HZ30"/>
    <mergeCell ref="IB30:IC30"/>
    <mergeCell ref="IE30:IF30"/>
    <mergeCell ref="IH30:II30"/>
    <mergeCell ref="IK30:IL30"/>
    <mergeCell ref="IB29:IC29"/>
    <mergeCell ref="IE29:IF29"/>
    <mergeCell ref="IH29:II29"/>
    <mergeCell ref="IK29:IL29"/>
    <mergeCell ref="IN29:IO29"/>
    <mergeCell ref="IQ29:IR29"/>
    <mergeCell ref="IT32:IU32"/>
    <mergeCell ref="HM33:HN33"/>
    <mergeCell ref="HP33:HQ33"/>
    <mergeCell ref="HS33:HT33"/>
    <mergeCell ref="HV33:HW33"/>
    <mergeCell ref="HY33:HZ33"/>
    <mergeCell ref="IB33:IC33"/>
    <mergeCell ref="IE33:IF33"/>
    <mergeCell ref="IH33:II33"/>
    <mergeCell ref="IK33:IL33"/>
    <mergeCell ref="IB32:IC32"/>
    <mergeCell ref="IE32:IF32"/>
    <mergeCell ref="IH32:II32"/>
    <mergeCell ref="IK32:IL32"/>
    <mergeCell ref="IN32:IO32"/>
    <mergeCell ref="IQ32:IR32"/>
    <mergeCell ref="IH31:II31"/>
    <mergeCell ref="IK31:IL31"/>
    <mergeCell ref="IN31:IO31"/>
    <mergeCell ref="IQ31:IR31"/>
    <mergeCell ref="IT31:IU31"/>
    <mergeCell ref="HM32:HN32"/>
    <mergeCell ref="HP32:HQ32"/>
    <mergeCell ref="HS32:HT32"/>
    <mergeCell ref="HV32:HW32"/>
    <mergeCell ref="HY32:HZ32"/>
    <mergeCell ref="IH34:II34"/>
    <mergeCell ref="IK34:IL34"/>
    <mergeCell ref="IN34:IO34"/>
    <mergeCell ref="IQ34:IR34"/>
    <mergeCell ref="IT34:IU34"/>
    <mergeCell ref="HM35:HN35"/>
    <mergeCell ref="HP35:HQ35"/>
    <mergeCell ref="HS35:HT35"/>
    <mergeCell ref="HV35:HW35"/>
    <mergeCell ref="HY35:HZ35"/>
    <mergeCell ref="IN33:IO33"/>
    <mergeCell ref="IQ33:IR33"/>
    <mergeCell ref="IT33:IU33"/>
    <mergeCell ref="HM34:HN34"/>
    <mergeCell ref="HP34:HQ34"/>
    <mergeCell ref="HS34:HT34"/>
    <mergeCell ref="HV34:HW34"/>
    <mergeCell ref="HY34:HZ34"/>
    <mergeCell ref="IB34:IC34"/>
    <mergeCell ref="IE34:IF34"/>
    <mergeCell ref="IN36:IO36"/>
    <mergeCell ref="IQ36:IR36"/>
    <mergeCell ref="IT36:IU36"/>
    <mergeCell ref="HM37:HN37"/>
    <mergeCell ref="HP37:HQ37"/>
    <mergeCell ref="HS37:HT37"/>
    <mergeCell ref="HV37:HW37"/>
    <mergeCell ref="HY37:HZ37"/>
    <mergeCell ref="IB37:IC37"/>
    <mergeCell ref="IE37:IF37"/>
    <mergeCell ref="IT35:IU35"/>
    <mergeCell ref="HM36:HN36"/>
    <mergeCell ref="HP36:HQ36"/>
    <mergeCell ref="HS36:HT36"/>
    <mergeCell ref="HV36:HW36"/>
    <mergeCell ref="HY36:HZ36"/>
    <mergeCell ref="IB36:IC36"/>
    <mergeCell ref="IE36:IF36"/>
    <mergeCell ref="IH36:II36"/>
    <mergeCell ref="IK36:IL36"/>
    <mergeCell ref="IB35:IC35"/>
    <mergeCell ref="IE35:IF35"/>
    <mergeCell ref="IH35:II35"/>
    <mergeCell ref="IK35:IL35"/>
    <mergeCell ref="IN35:IO35"/>
    <mergeCell ref="IQ35:IR35"/>
    <mergeCell ref="IT38:IU38"/>
    <mergeCell ref="HM39:HN39"/>
    <mergeCell ref="HP39:HQ39"/>
    <mergeCell ref="HS39:HT39"/>
    <mergeCell ref="HV39:HW39"/>
    <mergeCell ref="HY39:HZ39"/>
    <mergeCell ref="IB39:IC39"/>
    <mergeCell ref="IE39:IF39"/>
    <mergeCell ref="IH39:II39"/>
    <mergeCell ref="IK39:IL39"/>
    <mergeCell ref="IB38:IC38"/>
    <mergeCell ref="IE38:IF38"/>
    <mergeCell ref="IH38:II38"/>
    <mergeCell ref="IK38:IL38"/>
    <mergeCell ref="IN38:IO38"/>
    <mergeCell ref="IQ38:IR38"/>
    <mergeCell ref="IH37:II37"/>
    <mergeCell ref="IK37:IL37"/>
    <mergeCell ref="IN37:IO37"/>
    <mergeCell ref="IQ37:IR37"/>
    <mergeCell ref="IT37:IU37"/>
    <mergeCell ref="HM38:HN38"/>
    <mergeCell ref="HP38:HQ38"/>
    <mergeCell ref="HS38:HT38"/>
    <mergeCell ref="HV38:HW38"/>
    <mergeCell ref="HY38:HZ38"/>
    <mergeCell ref="IH40:II40"/>
    <mergeCell ref="IK40:IL40"/>
    <mergeCell ref="IN40:IO40"/>
    <mergeCell ref="IQ40:IR40"/>
    <mergeCell ref="IT40:IU40"/>
    <mergeCell ref="HM41:HN41"/>
    <mergeCell ref="HP41:HQ41"/>
    <mergeCell ref="HS41:HT41"/>
    <mergeCell ref="HV41:HW41"/>
    <mergeCell ref="HY41:HZ41"/>
    <mergeCell ref="IN39:IO39"/>
    <mergeCell ref="IQ39:IR39"/>
    <mergeCell ref="IT39:IU39"/>
    <mergeCell ref="HM40:HN40"/>
    <mergeCell ref="HP40:HQ40"/>
    <mergeCell ref="HS40:HT40"/>
    <mergeCell ref="HV40:HW40"/>
    <mergeCell ref="HY40:HZ40"/>
    <mergeCell ref="IB40:IC40"/>
    <mergeCell ref="IE40:IF40"/>
    <mergeCell ref="IN42:IO42"/>
    <mergeCell ref="IQ42:IR42"/>
    <mergeCell ref="IT42:IU42"/>
    <mergeCell ref="HM43:HN43"/>
    <mergeCell ref="HP43:HQ43"/>
    <mergeCell ref="HS43:HT43"/>
    <mergeCell ref="HV43:HW43"/>
    <mergeCell ref="HY43:HZ43"/>
    <mergeCell ref="IB43:IC43"/>
    <mergeCell ref="IE43:IF43"/>
    <mergeCell ref="IT41:IU41"/>
    <mergeCell ref="HM42:HN42"/>
    <mergeCell ref="HP42:HQ42"/>
    <mergeCell ref="HS42:HT42"/>
    <mergeCell ref="HV42:HW42"/>
    <mergeCell ref="HY42:HZ42"/>
    <mergeCell ref="IB42:IC42"/>
    <mergeCell ref="IE42:IF42"/>
    <mergeCell ref="IH42:II42"/>
    <mergeCell ref="IK42:IL42"/>
    <mergeCell ref="IB41:IC41"/>
    <mergeCell ref="IE41:IF41"/>
    <mergeCell ref="IH41:II41"/>
    <mergeCell ref="IK41:IL41"/>
    <mergeCell ref="IN41:IO41"/>
    <mergeCell ref="IQ41:IR41"/>
    <mergeCell ref="IT44:IU44"/>
    <mergeCell ref="HM45:HN45"/>
    <mergeCell ref="HP45:HQ45"/>
    <mergeCell ref="HS45:HT45"/>
    <mergeCell ref="HV45:HW45"/>
    <mergeCell ref="HY45:HZ45"/>
    <mergeCell ref="IB45:IC45"/>
    <mergeCell ref="IE45:IF45"/>
    <mergeCell ref="IH45:II45"/>
    <mergeCell ref="IK45:IL45"/>
    <mergeCell ref="IB44:IC44"/>
    <mergeCell ref="IE44:IF44"/>
    <mergeCell ref="IH44:II44"/>
    <mergeCell ref="IK44:IL44"/>
    <mergeCell ref="IN44:IO44"/>
    <mergeCell ref="IQ44:IR44"/>
    <mergeCell ref="IH43:II43"/>
    <mergeCell ref="IK43:IL43"/>
    <mergeCell ref="IN43:IO43"/>
    <mergeCell ref="IQ43:IR43"/>
    <mergeCell ref="IT43:IU43"/>
    <mergeCell ref="HM44:HN44"/>
    <mergeCell ref="HP44:HQ44"/>
    <mergeCell ref="HS44:HT44"/>
    <mergeCell ref="HV44:HW44"/>
    <mergeCell ref="HY44:HZ44"/>
    <mergeCell ref="IH46:II46"/>
    <mergeCell ref="IK46:IL46"/>
    <mergeCell ref="IN46:IO46"/>
    <mergeCell ref="IQ46:IR46"/>
    <mergeCell ref="IT46:IU46"/>
    <mergeCell ref="HM47:HN47"/>
    <mergeCell ref="HP47:HQ47"/>
    <mergeCell ref="HS47:HT47"/>
    <mergeCell ref="HV47:HW47"/>
    <mergeCell ref="HY47:HZ47"/>
    <mergeCell ref="IN45:IO45"/>
    <mergeCell ref="IQ45:IR45"/>
    <mergeCell ref="IT45:IU45"/>
    <mergeCell ref="HM46:HN46"/>
    <mergeCell ref="HP46:HQ46"/>
    <mergeCell ref="HS46:HT46"/>
    <mergeCell ref="HV46:HW46"/>
    <mergeCell ref="HY46:HZ46"/>
    <mergeCell ref="IB46:IC46"/>
    <mergeCell ref="IE46:IF46"/>
    <mergeCell ref="IN48:IO48"/>
    <mergeCell ref="IQ48:IR48"/>
    <mergeCell ref="IT48:IU48"/>
    <mergeCell ref="HM49:HN49"/>
    <mergeCell ref="HP49:HQ49"/>
    <mergeCell ref="HS49:HT49"/>
    <mergeCell ref="HV49:HW49"/>
    <mergeCell ref="HY49:HZ49"/>
    <mergeCell ref="IB49:IC49"/>
    <mergeCell ref="IE49:IF49"/>
    <mergeCell ref="IT47:IU47"/>
    <mergeCell ref="HM48:HN48"/>
    <mergeCell ref="HP48:HQ48"/>
    <mergeCell ref="HS48:HT48"/>
    <mergeCell ref="HV48:HW48"/>
    <mergeCell ref="HY48:HZ48"/>
    <mergeCell ref="IB48:IC48"/>
    <mergeCell ref="IE48:IF48"/>
    <mergeCell ref="IH48:II48"/>
    <mergeCell ref="IK48:IL48"/>
    <mergeCell ref="IB47:IC47"/>
    <mergeCell ref="IE47:IF47"/>
    <mergeCell ref="IH47:II47"/>
    <mergeCell ref="IK47:IL47"/>
    <mergeCell ref="IN47:IO47"/>
    <mergeCell ref="IQ47:IR47"/>
    <mergeCell ref="IT50:IU50"/>
    <mergeCell ref="HM51:HN51"/>
    <mergeCell ref="HP51:HQ51"/>
    <mergeCell ref="HS51:HT51"/>
    <mergeCell ref="HV51:HW51"/>
    <mergeCell ref="HY51:HZ51"/>
    <mergeCell ref="IB51:IC51"/>
    <mergeCell ref="IE51:IF51"/>
    <mergeCell ref="IH51:II51"/>
    <mergeCell ref="IK51:IL51"/>
    <mergeCell ref="IB50:IC50"/>
    <mergeCell ref="IE50:IF50"/>
    <mergeCell ref="IH50:II50"/>
    <mergeCell ref="IK50:IL50"/>
    <mergeCell ref="IN50:IO50"/>
    <mergeCell ref="IQ50:IR50"/>
    <mergeCell ref="IH49:II49"/>
    <mergeCell ref="IK49:IL49"/>
    <mergeCell ref="IN49:IO49"/>
    <mergeCell ref="IQ49:IR49"/>
    <mergeCell ref="IT49:IU49"/>
    <mergeCell ref="HM50:HN50"/>
    <mergeCell ref="HP50:HQ50"/>
    <mergeCell ref="HS50:HT50"/>
    <mergeCell ref="HV50:HW50"/>
    <mergeCell ref="HY50:HZ50"/>
    <mergeCell ref="IH52:II52"/>
    <mergeCell ref="IK52:IL52"/>
    <mergeCell ref="IN52:IO52"/>
    <mergeCell ref="IQ52:IR52"/>
    <mergeCell ref="IT52:IU52"/>
    <mergeCell ref="HM53:HN53"/>
    <mergeCell ref="HP53:HQ53"/>
    <mergeCell ref="HS53:HT53"/>
    <mergeCell ref="HV53:HW53"/>
    <mergeCell ref="HY53:HZ53"/>
    <mergeCell ref="IN51:IO51"/>
    <mergeCell ref="IQ51:IR51"/>
    <mergeCell ref="IT51:IU51"/>
    <mergeCell ref="HM52:HN52"/>
    <mergeCell ref="HP52:HQ52"/>
    <mergeCell ref="HS52:HT52"/>
    <mergeCell ref="HV52:HW52"/>
    <mergeCell ref="HY52:HZ52"/>
    <mergeCell ref="IB52:IC52"/>
    <mergeCell ref="IE52:IF52"/>
    <mergeCell ref="IN54:IO54"/>
    <mergeCell ref="IQ54:IR54"/>
    <mergeCell ref="IT54:IU54"/>
    <mergeCell ref="HM55:HN55"/>
    <mergeCell ref="HP55:HQ55"/>
    <mergeCell ref="HS55:HT55"/>
    <mergeCell ref="HV55:HW55"/>
    <mergeCell ref="HY55:HZ55"/>
    <mergeCell ref="IB55:IC55"/>
    <mergeCell ref="IE55:IF55"/>
    <mergeCell ref="IT53:IU53"/>
    <mergeCell ref="HM54:HN54"/>
    <mergeCell ref="HP54:HQ54"/>
    <mergeCell ref="HS54:HT54"/>
    <mergeCell ref="HV54:HW54"/>
    <mergeCell ref="HY54:HZ54"/>
    <mergeCell ref="IB54:IC54"/>
    <mergeCell ref="IE54:IF54"/>
    <mergeCell ref="IH54:II54"/>
    <mergeCell ref="IK54:IL54"/>
    <mergeCell ref="IB53:IC53"/>
    <mergeCell ref="IE53:IF53"/>
    <mergeCell ref="IH53:II53"/>
    <mergeCell ref="IK53:IL53"/>
    <mergeCell ref="IN53:IO53"/>
    <mergeCell ref="IQ53:IR53"/>
    <mergeCell ref="IT56:IU56"/>
    <mergeCell ref="HM57:HN57"/>
    <mergeCell ref="HP57:HQ57"/>
    <mergeCell ref="HS57:HT57"/>
    <mergeCell ref="HV57:HW57"/>
    <mergeCell ref="HY57:HZ57"/>
    <mergeCell ref="IB57:IC57"/>
    <mergeCell ref="IE57:IF57"/>
    <mergeCell ref="IH57:II57"/>
    <mergeCell ref="IK57:IL57"/>
    <mergeCell ref="IB56:IC56"/>
    <mergeCell ref="IE56:IF56"/>
    <mergeCell ref="IH56:II56"/>
    <mergeCell ref="IK56:IL56"/>
    <mergeCell ref="IN56:IO56"/>
    <mergeCell ref="IQ56:IR56"/>
    <mergeCell ref="IH55:II55"/>
    <mergeCell ref="IK55:IL55"/>
    <mergeCell ref="IN55:IO55"/>
    <mergeCell ref="IQ55:IR55"/>
    <mergeCell ref="IT55:IU55"/>
    <mergeCell ref="HM56:HN56"/>
    <mergeCell ref="HP56:HQ56"/>
    <mergeCell ref="HS56:HT56"/>
    <mergeCell ref="HV56:HW56"/>
    <mergeCell ref="HY56:HZ56"/>
    <mergeCell ref="IH58:II58"/>
    <mergeCell ref="IK58:IL58"/>
    <mergeCell ref="IN58:IO58"/>
    <mergeCell ref="IQ58:IR58"/>
    <mergeCell ref="IT58:IU58"/>
    <mergeCell ref="HM59:HN59"/>
    <mergeCell ref="HP59:HQ59"/>
    <mergeCell ref="HS59:HT59"/>
    <mergeCell ref="HV59:HW59"/>
    <mergeCell ref="HY59:HZ59"/>
    <mergeCell ref="IN57:IO57"/>
    <mergeCell ref="IQ57:IR57"/>
    <mergeCell ref="IT57:IU57"/>
    <mergeCell ref="HM58:HN58"/>
    <mergeCell ref="HP58:HQ58"/>
    <mergeCell ref="HS58:HT58"/>
    <mergeCell ref="HV58:HW58"/>
    <mergeCell ref="HY58:HZ58"/>
    <mergeCell ref="IB58:IC58"/>
    <mergeCell ref="IE58:IF58"/>
    <mergeCell ref="IN60:IO60"/>
    <mergeCell ref="IQ60:IR60"/>
    <mergeCell ref="IT60:IU60"/>
    <mergeCell ref="HM61:HN61"/>
    <mergeCell ref="HP61:HQ61"/>
    <mergeCell ref="HS61:HT61"/>
    <mergeCell ref="HV61:HW61"/>
    <mergeCell ref="HY61:HZ61"/>
    <mergeCell ref="IB61:IC61"/>
    <mergeCell ref="IE61:IF61"/>
    <mergeCell ref="IT59:IU59"/>
    <mergeCell ref="HM60:HN60"/>
    <mergeCell ref="HP60:HQ60"/>
    <mergeCell ref="HS60:HT60"/>
    <mergeCell ref="HV60:HW60"/>
    <mergeCell ref="HY60:HZ60"/>
    <mergeCell ref="IB60:IC60"/>
    <mergeCell ref="IE60:IF60"/>
    <mergeCell ref="IH60:II60"/>
    <mergeCell ref="IK60:IL60"/>
    <mergeCell ref="IB59:IC59"/>
    <mergeCell ref="IE59:IF59"/>
    <mergeCell ref="IH59:II59"/>
    <mergeCell ref="IK59:IL59"/>
    <mergeCell ref="IN59:IO59"/>
    <mergeCell ref="IQ59:IR59"/>
    <mergeCell ref="IT62:IU62"/>
    <mergeCell ref="HM63:HN63"/>
    <mergeCell ref="HP63:HQ63"/>
    <mergeCell ref="HS63:HT63"/>
    <mergeCell ref="HV63:HW63"/>
    <mergeCell ref="HY63:HZ63"/>
    <mergeCell ref="IB63:IC63"/>
    <mergeCell ref="IE63:IF63"/>
    <mergeCell ref="IH63:II63"/>
    <mergeCell ref="IK63:IL63"/>
    <mergeCell ref="IB62:IC62"/>
    <mergeCell ref="IE62:IF62"/>
    <mergeCell ref="IH62:II62"/>
    <mergeCell ref="IK62:IL62"/>
    <mergeCell ref="IN62:IO62"/>
    <mergeCell ref="IQ62:IR62"/>
    <mergeCell ref="IH61:II61"/>
    <mergeCell ref="IK61:IL61"/>
    <mergeCell ref="IN61:IO61"/>
    <mergeCell ref="IQ61:IR61"/>
    <mergeCell ref="IT61:IU61"/>
    <mergeCell ref="HM62:HN62"/>
    <mergeCell ref="HP62:HQ62"/>
    <mergeCell ref="HS62:HT62"/>
    <mergeCell ref="HV62:HW62"/>
    <mergeCell ref="HY62:HZ62"/>
    <mergeCell ref="IH64:II64"/>
    <mergeCell ref="IK64:IL64"/>
    <mergeCell ref="IN64:IO64"/>
    <mergeCell ref="IQ64:IR64"/>
    <mergeCell ref="IT64:IU64"/>
    <mergeCell ref="HM65:HN65"/>
    <mergeCell ref="HP65:HQ65"/>
    <mergeCell ref="HS65:HT65"/>
    <mergeCell ref="HV65:HW65"/>
    <mergeCell ref="HY65:HZ65"/>
    <mergeCell ref="IN63:IO63"/>
    <mergeCell ref="IQ63:IR63"/>
    <mergeCell ref="IT63:IU63"/>
    <mergeCell ref="HM64:HN64"/>
    <mergeCell ref="HP64:HQ64"/>
    <mergeCell ref="HS64:HT64"/>
    <mergeCell ref="HV64:HW64"/>
    <mergeCell ref="HY64:HZ64"/>
    <mergeCell ref="IB64:IC64"/>
    <mergeCell ref="IE64:IF64"/>
    <mergeCell ref="IH67:II67"/>
    <mergeCell ref="IK67:IL67"/>
    <mergeCell ref="IN67:IO67"/>
    <mergeCell ref="IQ67:IR67"/>
    <mergeCell ref="IT67:IU67"/>
    <mergeCell ref="IN66:IO66"/>
    <mergeCell ref="IQ66:IR66"/>
    <mergeCell ref="IT66:IU66"/>
    <mergeCell ref="HM67:HN67"/>
    <mergeCell ref="HP67:HQ67"/>
    <mergeCell ref="HS67:HT67"/>
    <mergeCell ref="HV67:HW67"/>
    <mergeCell ref="HY67:HZ67"/>
    <mergeCell ref="IB67:IC67"/>
    <mergeCell ref="IE67:IF67"/>
    <mergeCell ref="IT65:IU65"/>
    <mergeCell ref="HM66:HN66"/>
    <mergeCell ref="HP66:HQ66"/>
    <mergeCell ref="HS66:HT66"/>
    <mergeCell ref="HV66:HW66"/>
    <mergeCell ref="HY66:HZ66"/>
    <mergeCell ref="IB66:IC66"/>
    <mergeCell ref="IE66:IF66"/>
    <mergeCell ref="IH66:II66"/>
    <mergeCell ref="IK66:IL66"/>
    <mergeCell ref="IB65:IC65"/>
    <mergeCell ref="IE65:IF65"/>
    <mergeCell ref="IH65:II65"/>
    <mergeCell ref="IK65:IL65"/>
    <mergeCell ref="IN65:IO65"/>
    <mergeCell ref="IQ65:IR65"/>
  </mergeCells>
  <printOptions gridLines="1"/>
  <pageMargins left="0.5" right="0.5" top="0.25" bottom="0.25" header="0" footer="0"/>
  <pageSetup scale="51" fitToWidth="0" orientation="portrait"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R42"/>
  <sheetViews>
    <sheetView showGridLines="0" showRowColHeaders="0" zoomScale="70" zoomScaleNormal="70" workbookViewId="0">
      <selection activeCell="F6" sqref="F6"/>
    </sheetView>
  </sheetViews>
  <sheetFormatPr defaultRowHeight="15" x14ac:dyDescent="0.25"/>
  <cols>
    <col min="1" max="1" width="60" style="1" customWidth="1"/>
    <col min="2" max="2" width="9.7109375" style="1" customWidth="1"/>
    <col min="3" max="3" width="10.85546875" style="1" customWidth="1"/>
    <col min="4" max="4" width="21.7109375" style="1" customWidth="1"/>
    <col min="5" max="5" width="24.28515625" style="1" customWidth="1"/>
    <col min="6" max="6" width="25.5703125" style="1" customWidth="1"/>
    <col min="7" max="32" width="9.140625" style="1" customWidth="1"/>
    <col min="33" max="38" width="19.140625" style="59" customWidth="1"/>
    <col min="39" max="39" width="20.28515625" style="59" customWidth="1"/>
    <col min="40" max="40" width="25.5703125" style="59" customWidth="1"/>
    <col min="41" max="41" width="22.140625" style="59" customWidth="1"/>
    <col min="42" max="42" width="14.28515625" style="59" customWidth="1"/>
    <col min="43" max="43" width="26.85546875" style="59" customWidth="1"/>
    <col min="44" max="44" width="9.140625" style="83"/>
    <col min="45" max="16384" width="9.140625" style="1"/>
  </cols>
  <sheetData>
    <row r="1" spans="1:43" ht="90.75" customHeight="1" x14ac:dyDescent="0.45">
      <c r="A1" s="262" t="s">
        <v>91</v>
      </c>
      <c r="B1" s="262"/>
      <c r="C1" s="262"/>
      <c r="D1" s="263" t="s">
        <v>30</v>
      </c>
      <c r="E1" s="263"/>
      <c r="F1" s="263"/>
      <c r="G1" s="179"/>
      <c r="H1" s="80"/>
      <c r="I1" s="80"/>
      <c r="J1" s="80"/>
      <c r="K1" s="80"/>
      <c r="L1" s="80"/>
      <c r="M1" s="80"/>
      <c r="N1" s="80"/>
      <c r="O1" s="80"/>
      <c r="P1" s="80"/>
      <c r="Q1" s="80"/>
      <c r="R1" s="80"/>
      <c r="S1" s="80"/>
      <c r="T1" s="80"/>
      <c r="U1" s="80"/>
      <c r="V1" s="80"/>
      <c r="W1" s="80"/>
      <c r="X1" s="80"/>
      <c r="Y1" s="80"/>
      <c r="Z1" s="80"/>
      <c r="AA1" s="80"/>
      <c r="AB1" s="80"/>
      <c r="AC1" s="80"/>
      <c r="AD1" s="80"/>
      <c r="AE1" s="80"/>
      <c r="AF1" s="80"/>
      <c r="AG1" s="9"/>
      <c r="AH1" s="9"/>
      <c r="AI1" s="9"/>
      <c r="AJ1" s="9"/>
      <c r="AK1" s="9"/>
      <c r="AL1" s="9"/>
      <c r="AM1" s="58"/>
    </row>
    <row r="2" spans="1:43" ht="10.5" customHeight="1" x14ac:dyDescent="0.25">
      <c r="A2" s="259"/>
      <c r="B2" s="260"/>
      <c r="C2" s="260"/>
      <c r="D2" s="260"/>
      <c r="E2" s="260"/>
      <c r="F2" s="261"/>
      <c r="G2" s="15"/>
      <c r="H2" s="80"/>
      <c r="I2" s="80"/>
      <c r="J2" s="80"/>
      <c r="K2" s="80"/>
      <c r="L2" s="80"/>
      <c r="M2" s="80"/>
      <c r="N2" s="80"/>
      <c r="O2" s="80"/>
      <c r="P2" s="80"/>
      <c r="Q2" s="80"/>
      <c r="R2" s="80"/>
      <c r="S2" s="80"/>
      <c r="T2" s="80"/>
      <c r="U2" s="80"/>
      <c r="V2" s="80"/>
      <c r="W2" s="80"/>
      <c r="X2" s="80"/>
      <c r="Y2" s="80"/>
      <c r="Z2" s="80"/>
      <c r="AA2" s="80"/>
      <c r="AB2" s="80"/>
      <c r="AC2" s="80"/>
      <c r="AD2" s="80"/>
      <c r="AE2" s="80"/>
      <c r="AF2" s="80"/>
    </row>
    <row r="3" spans="1:43" ht="226.5" customHeight="1" thickBot="1" x14ac:dyDescent="0.3">
      <c r="A3" s="257" t="s">
        <v>261</v>
      </c>
      <c r="B3" s="257"/>
      <c r="C3" s="257"/>
      <c r="D3" s="257"/>
      <c r="E3" s="257"/>
      <c r="F3" s="258"/>
      <c r="G3" s="13"/>
      <c r="H3" s="14"/>
      <c r="I3" s="14"/>
      <c r="J3" s="14"/>
      <c r="K3" s="14"/>
      <c r="L3" s="14"/>
      <c r="M3" s="14"/>
      <c r="N3" s="14"/>
      <c r="O3" s="14"/>
      <c r="P3" s="14"/>
      <c r="Q3" s="14"/>
      <c r="R3" s="14"/>
      <c r="S3" s="14"/>
      <c r="T3" s="14"/>
      <c r="U3" s="14"/>
      <c r="V3" s="14"/>
      <c r="W3" s="14"/>
      <c r="X3" s="14"/>
      <c r="Y3" s="14"/>
      <c r="Z3" s="14"/>
      <c r="AA3" s="14"/>
      <c r="AB3" s="14"/>
      <c r="AC3" s="14"/>
      <c r="AD3" s="14"/>
      <c r="AE3" s="14"/>
      <c r="AF3" s="14"/>
      <c r="AG3" s="60"/>
      <c r="AH3" s="60"/>
      <c r="AI3" s="60"/>
      <c r="AJ3" s="60"/>
      <c r="AK3" s="60"/>
      <c r="AL3" s="60"/>
      <c r="AO3" s="58"/>
    </row>
    <row r="4" spans="1:43" ht="31.5" customHeight="1" thickBot="1" x14ac:dyDescent="0.3">
      <c r="A4" s="254" t="s">
        <v>104</v>
      </c>
      <c r="B4" s="255"/>
      <c r="C4" s="255"/>
      <c r="D4" s="255"/>
      <c r="E4" s="256"/>
      <c r="F4" s="79"/>
      <c r="G4" s="14"/>
      <c r="H4" s="14"/>
      <c r="I4" s="14"/>
      <c r="J4" s="14"/>
      <c r="K4" s="14"/>
      <c r="L4" s="14"/>
      <c r="M4" s="14"/>
      <c r="N4" s="14"/>
      <c r="O4" s="14"/>
      <c r="P4" s="14"/>
      <c r="Q4" s="14"/>
      <c r="R4" s="14"/>
      <c r="S4" s="14"/>
      <c r="T4" s="14"/>
      <c r="U4" s="14"/>
      <c r="V4" s="14"/>
      <c r="W4" s="14"/>
      <c r="X4" s="14"/>
      <c r="Y4" s="14"/>
      <c r="Z4" s="14"/>
      <c r="AA4" s="14"/>
      <c r="AB4" s="14"/>
      <c r="AC4" s="14"/>
      <c r="AD4" s="14"/>
      <c r="AE4" s="14"/>
      <c r="AF4" s="14"/>
      <c r="AG4" s="60"/>
      <c r="AH4" s="60"/>
      <c r="AI4" s="60"/>
      <c r="AJ4" s="60"/>
      <c r="AK4" s="60"/>
      <c r="AL4" s="60"/>
      <c r="AO4" s="58"/>
    </row>
    <row r="5" spans="1:43" ht="75" customHeight="1" x14ac:dyDescent="0.3">
      <c r="A5" s="77" t="s">
        <v>19</v>
      </c>
      <c r="B5" s="269" t="s">
        <v>90</v>
      </c>
      <c r="C5" s="270"/>
      <c r="D5" s="132" t="s">
        <v>246</v>
      </c>
      <c r="E5" s="78" t="s">
        <v>247</v>
      </c>
      <c r="F5" s="78" t="s">
        <v>245</v>
      </c>
      <c r="G5" s="12"/>
      <c r="H5" s="2"/>
      <c r="I5" s="2"/>
      <c r="J5" s="2"/>
      <c r="K5" s="2"/>
      <c r="L5" s="2"/>
      <c r="M5" s="2"/>
      <c r="N5" s="2"/>
      <c r="O5" s="2"/>
      <c r="P5" s="2"/>
      <c r="Q5" s="2"/>
      <c r="R5" s="2"/>
      <c r="S5" s="2"/>
      <c r="T5" s="2"/>
      <c r="U5" s="2"/>
      <c r="V5" s="2"/>
      <c r="W5" s="2"/>
      <c r="X5" s="2"/>
      <c r="Y5" s="2"/>
      <c r="Z5" s="2"/>
      <c r="AA5" s="2"/>
      <c r="AB5" s="2"/>
      <c r="AC5" s="2"/>
      <c r="AD5" s="2"/>
      <c r="AE5" s="2"/>
      <c r="AF5" s="2"/>
      <c r="AG5" s="2"/>
      <c r="AH5" s="140" t="s">
        <v>244</v>
      </c>
      <c r="AI5" s="140" t="s">
        <v>24</v>
      </c>
      <c r="AJ5" s="140" t="s">
        <v>25</v>
      </c>
      <c r="AK5" s="140" t="s">
        <v>10</v>
      </c>
      <c r="AL5" s="141" t="s">
        <v>21</v>
      </c>
      <c r="AM5" s="141" t="s">
        <v>22</v>
      </c>
      <c r="AN5" s="141" t="s">
        <v>23</v>
      </c>
      <c r="AO5" s="141" t="s">
        <v>26</v>
      </c>
      <c r="AP5" s="141" t="s">
        <v>47</v>
      </c>
      <c r="AQ5" s="141" t="s">
        <v>27</v>
      </c>
    </row>
    <row r="6" spans="1:43" ht="20.100000000000001" customHeight="1" x14ac:dyDescent="0.25">
      <c r="A6" s="66" t="s">
        <v>115</v>
      </c>
      <c r="B6" s="67">
        <f>IF(AK6=0, 0, 12-AJ6)</f>
        <v>0</v>
      </c>
      <c r="C6" s="65" t="str">
        <f>IF(B6=1, "bar", "bars")</f>
        <v>bars</v>
      </c>
      <c r="D6" s="69" t="str">
        <f>IF(B6=0, "-", B6*2.5-AJ6*1.25)</f>
        <v>-</v>
      </c>
      <c r="E6" s="70">
        <f>(AJ6*1.25)+B6*1.5</f>
        <v>0</v>
      </c>
      <c r="F6" s="84"/>
      <c r="G6" s="12"/>
      <c r="H6" s="2"/>
      <c r="I6" s="2"/>
      <c r="J6" s="2"/>
      <c r="K6" s="2"/>
      <c r="L6" s="2"/>
      <c r="M6" s="2"/>
      <c r="N6" s="2"/>
      <c r="O6" s="2"/>
      <c r="P6" s="2"/>
      <c r="Q6" s="2"/>
      <c r="R6" s="2"/>
      <c r="S6" s="2"/>
      <c r="T6" s="2"/>
      <c r="U6" s="2"/>
      <c r="V6" s="2"/>
      <c r="W6" s="2"/>
      <c r="X6" s="2"/>
      <c r="Y6" s="2"/>
      <c r="Z6" s="2"/>
      <c r="AA6" s="2"/>
      <c r="AB6" s="2"/>
      <c r="AC6" s="2"/>
      <c r="AD6" s="2"/>
      <c r="AE6" s="2"/>
      <c r="AF6" s="2"/>
      <c r="AG6" s="2"/>
      <c r="AH6" s="151">
        <f>'Enter Orders Here'!KS9</f>
        <v>0</v>
      </c>
      <c r="AI6" s="142">
        <f>INT(AH6/12)</f>
        <v>0</v>
      </c>
      <c r="AJ6" s="143">
        <f>AH6-AI6*12</f>
        <v>0</v>
      </c>
      <c r="AK6" s="143">
        <f>IF(AJ6=0, 0, 12-AJ6)</f>
        <v>0</v>
      </c>
      <c r="AL6" s="152">
        <f>IF(B6=0, 0, COUNTIF(F6, "*y*"))</f>
        <v>0</v>
      </c>
      <c r="AM6" s="142">
        <f>IF(AL6=1, D6, 0)</f>
        <v>0</v>
      </c>
      <c r="AN6" s="142">
        <f>IF(AL6=1, E6, 0)</f>
        <v>0</v>
      </c>
      <c r="AO6" s="144">
        <f>IF(AL6=1, AK6*4, 0)</f>
        <v>0</v>
      </c>
      <c r="AP6" s="144" t="str">
        <f>IF(AL6=0,D6,0)</f>
        <v>-</v>
      </c>
      <c r="AQ6" s="144">
        <f>IF(AL6=0, E6, 0)</f>
        <v>0</v>
      </c>
    </row>
    <row r="7" spans="1:43" ht="20.100000000000001" customHeight="1" x14ac:dyDescent="0.25">
      <c r="A7" s="66" t="s">
        <v>77</v>
      </c>
      <c r="B7" s="67">
        <f t="shared" ref="B7:B14" si="0">IF(AK7=0, 0, 12-AJ7)</f>
        <v>0</v>
      </c>
      <c r="C7" s="65" t="str">
        <f t="shared" ref="C7:C14" si="1">IF(B7=1, "bar", "bars")</f>
        <v>bars</v>
      </c>
      <c r="D7" s="69" t="str">
        <f t="shared" ref="D7:D13" si="2">IF(B7=0, "-", B7*2.5-AJ7*1.25)</f>
        <v>-</v>
      </c>
      <c r="E7" s="70">
        <f t="shared" ref="E7:E14" si="3">(AJ7*1.25)+B7*1.5</f>
        <v>0</v>
      </c>
      <c r="F7" s="84"/>
      <c r="G7" s="12"/>
      <c r="H7" s="2"/>
      <c r="I7" s="2"/>
      <c r="J7" s="2"/>
      <c r="K7" s="2"/>
      <c r="L7" s="2"/>
      <c r="M7" s="2"/>
      <c r="N7" s="2"/>
      <c r="O7" s="2"/>
      <c r="P7" s="2"/>
      <c r="Q7" s="2"/>
      <c r="R7" s="2"/>
      <c r="S7" s="2"/>
      <c r="T7" s="2"/>
      <c r="U7" s="2"/>
      <c r="V7" s="2"/>
      <c r="W7" s="2"/>
      <c r="X7" s="2"/>
      <c r="Y7" s="2"/>
      <c r="Z7" s="2"/>
      <c r="AA7" s="2"/>
      <c r="AB7" s="2"/>
      <c r="AC7" s="2"/>
      <c r="AD7" s="2"/>
      <c r="AE7" s="2"/>
      <c r="AF7" s="2"/>
      <c r="AG7" s="2"/>
      <c r="AH7" s="151">
        <f>'Enter Orders Here'!KS3</f>
        <v>0</v>
      </c>
      <c r="AI7" s="142">
        <f t="shared" ref="AI7:AI14" si="4">INT(AH7/12)</f>
        <v>0</v>
      </c>
      <c r="AJ7" s="143">
        <f t="shared" ref="AJ7:AJ14" si="5">AH7-AI7*12</f>
        <v>0</v>
      </c>
      <c r="AK7" s="143">
        <f t="shared" ref="AK7:AK14" si="6">IF(AJ7=0, 0, 12-AJ7)</f>
        <v>0</v>
      </c>
      <c r="AL7" s="152">
        <f t="shared" ref="AL7:AL39" si="7">IF(B7=0, 0, COUNTIF(F7, "*y*"))</f>
        <v>0</v>
      </c>
      <c r="AM7" s="142">
        <f t="shared" ref="AM7:AM14" si="8">IF(AL7=1, D7, 0)</f>
        <v>0</v>
      </c>
      <c r="AN7" s="142">
        <f t="shared" ref="AN7:AN14" si="9">IF(AL7=1, E7, 0)</f>
        <v>0</v>
      </c>
      <c r="AO7" s="144">
        <f t="shared" ref="AO7:AO14" si="10">IF(AL7=1, AK7*4, 0)</f>
        <v>0</v>
      </c>
      <c r="AP7" s="144" t="str">
        <f t="shared" ref="AP7:AP14" si="11">IF(AL7=0,D7,0)</f>
        <v>-</v>
      </c>
      <c r="AQ7" s="144">
        <f t="shared" ref="AQ7:AQ14" si="12">IF(AL7=0, E7, 0)</f>
        <v>0</v>
      </c>
    </row>
    <row r="8" spans="1:43" ht="20.100000000000001" customHeight="1" x14ac:dyDescent="0.25">
      <c r="A8" s="66" t="s">
        <v>109</v>
      </c>
      <c r="B8" s="67">
        <f t="shared" si="0"/>
        <v>0</v>
      </c>
      <c r="C8" s="65" t="str">
        <f t="shared" si="1"/>
        <v>bars</v>
      </c>
      <c r="D8" s="69" t="str">
        <f t="shared" si="2"/>
        <v>-</v>
      </c>
      <c r="E8" s="70">
        <f t="shared" si="3"/>
        <v>0</v>
      </c>
      <c r="F8" s="84"/>
      <c r="G8" s="12"/>
      <c r="H8" s="2"/>
      <c r="I8" s="2"/>
      <c r="J8" s="2"/>
      <c r="K8" s="2"/>
      <c r="L8" s="2"/>
      <c r="M8" s="2"/>
      <c r="N8" s="2"/>
      <c r="O8" s="2"/>
      <c r="P8" s="2"/>
      <c r="Q8" s="2"/>
      <c r="R8" s="2"/>
      <c r="S8" s="2"/>
      <c r="T8" s="2"/>
      <c r="U8" s="2"/>
      <c r="V8" s="2"/>
      <c r="W8" s="2"/>
      <c r="X8" s="2"/>
      <c r="Y8" s="2"/>
      <c r="Z8" s="2"/>
      <c r="AA8" s="2"/>
      <c r="AB8" s="2"/>
      <c r="AC8" s="2"/>
      <c r="AD8" s="2"/>
      <c r="AE8" s="2"/>
      <c r="AF8" s="2"/>
      <c r="AG8" s="2"/>
      <c r="AH8" s="151">
        <f>'Enter Orders Here'!KS2</f>
        <v>0</v>
      </c>
      <c r="AI8" s="142">
        <f t="shared" si="4"/>
        <v>0</v>
      </c>
      <c r="AJ8" s="143">
        <f t="shared" si="5"/>
        <v>0</v>
      </c>
      <c r="AK8" s="143">
        <f t="shared" si="6"/>
        <v>0</v>
      </c>
      <c r="AL8" s="152">
        <f t="shared" si="7"/>
        <v>0</v>
      </c>
      <c r="AM8" s="142">
        <f t="shared" si="8"/>
        <v>0</v>
      </c>
      <c r="AN8" s="142">
        <f t="shared" si="9"/>
        <v>0</v>
      </c>
      <c r="AO8" s="144">
        <f t="shared" si="10"/>
        <v>0</v>
      </c>
      <c r="AP8" s="144" t="str">
        <f t="shared" si="11"/>
        <v>-</v>
      </c>
      <c r="AQ8" s="144">
        <f t="shared" si="12"/>
        <v>0</v>
      </c>
    </row>
    <row r="9" spans="1:43" ht="20.100000000000001" customHeight="1" x14ac:dyDescent="0.25">
      <c r="A9" s="66" t="s">
        <v>108</v>
      </c>
      <c r="B9" s="67">
        <f t="shared" si="0"/>
        <v>0</v>
      </c>
      <c r="C9" s="65" t="str">
        <f t="shared" si="1"/>
        <v>bars</v>
      </c>
      <c r="D9" s="69" t="str">
        <f t="shared" si="2"/>
        <v>-</v>
      </c>
      <c r="E9" s="70">
        <f t="shared" si="3"/>
        <v>0</v>
      </c>
      <c r="F9" s="84"/>
      <c r="G9" s="12"/>
      <c r="H9" s="2"/>
      <c r="I9" s="2"/>
      <c r="J9" s="2"/>
      <c r="K9" s="2"/>
      <c r="L9" s="2"/>
      <c r="M9" s="2"/>
      <c r="N9" s="2"/>
      <c r="O9" s="2"/>
      <c r="P9" s="2"/>
      <c r="Q9" s="2"/>
      <c r="R9" s="2"/>
      <c r="S9" s="2"/>
      <c r="T9" s="2"/>
      <c r="U9" s="2"/>
      <c r="V9" s="2"/>
      <c r="W9" s="2"/>
      <c r="X9" s="2"/>
      <c r="Y9" s="2"/>
      <c r="Z9" s="2"/>
      <c r="AA9" s="2"/>
      <c r="AB9" s="2"/>
      <c r="AC9" s="2"/>
      <c r="AD9" s="2"/>
      <c r="AE9" s="2"/>
      <c r="AF9" s="2"/>
      <c r="AG9" s="2"/>
      <c r="AH9" s="151">
        <f>'Enter Orders Here'!KS4</f>
        <v>0</v>
      </c>
      <c r="AI9" s="142">
        <f t="shared" si="4"/>
        <v>0</v>
      </c>
      <c r="AJ9" s="143">
        <f t="shared" si="5"/>
        <v>0</v>
      </c>
      <c r="AK9" s="143">
        <f t="shared" si="6"/>
        <v>0</v>
      </c>
      <c r="AL9" s="152">
        <f t="shared" si="7"/>
        <v>0</v>
      </c>
      <c r="AM9" s="142">
        <f t="shared" si="8"/>
        <v>0</v>
      </c>
      <c r="AN9" s="142">
        <f t="shared" si="9"/>
        <v>0</v>
      </c>
      <c r="AO9" s="144">
        <f t="shared" si="10"/>
        <v>0</v>
      </c>
      <c r="AP9" s="144" t="str">
        <f t="shared" si="11"/>
        <v>-</v>
      </c>
      <c r="AQ9" s="144">
        <f t="shared" si="12"/>
        <v>0</v>
      </c>
    </row>
    <row r="10" spans="1:43" ht="20.100000000000001" customHeight="1" x14ac:dyDescent="0.25">
      <c r="A10" s="66" t="s">
        <v>112</v>
      </c>
      <c r="B10" s="67">
        <f t="shared" si="0"/>
        <v>0</v>
      </c>
      <c r="C10" s="65" t="str">
        <f t="shared" si="1"/>
        <v>bars</v>
      </c>
      <c r="D10" s="69" t="str">
        <f t="shared" si="2"/>
        <v>-</v>
      </c>
      <c r="E10" s="70">
        <f t="shared" si="3"/>
        <v>0</v>
      </c>
      <c r="F10" s="84"/>
      <c r="G10" s="12"/>
      <c r="H10" s="2"/>
      <c r="I10" s="2"/>
      <c r="J10" s="2"/>
      <c r="K10" s="2"/>
      <c r="L10" s="2"/>
      <c r="M10" s="2"/>
      <c r="N10" s="2"/>
      <c r="O10" s="2"/>
      <c r="P10" s="2"/>
      <c r="Q10" s="2"/>
      <c r="R10" s="2"/>
      <c r="S10" s="2"/>
      <c r="T10" s="2"/>
      <c r="U10" s="2"/>
      <c r="V10" s="2"/>
      <c r="W10" s="2"/>
      <c r="X10" s="2"/>
      <c r="Y10" s="2"/>
      <c r="Z10" s="2"/>
      <c r="AA10" s="2"/>
      <c r="AB10" s="2"/>
      <c r="AC10" s="2"/>
      <c r="AD10" s="2"/>
      <c r="AE10" s="2"/>
      <c r="AF10" s="2"/>
      <c r="AG10" s="2"/>
      <c r="AH10" s="151">
        <f>'Enter Orders Here'!KS5</f>
        <v>0</v>
      </c>
      <c r="AI10" s="142">
        <f t="shared" si="4"/>
        <v>0</v>
      </c>
      <c r="AJ10" s="143">
        <f t="shared" si="5"/>
        <v>0</v>
      </c>
      <c r="AK10" s="143">
        <f t="shared" si="6"/>
        <v>0</v>
      </c>
      <c r="AL10" s="152">
        <f t="shared" si="7"/>
        <v>0</v>
      </c>
      <c r="AM10" s="142">
        <f t="shared" si="8"/>
        <v>0</v>
      </c>
      <c r="AN10" s="142">
        <f t="shared" si="9"/>
        <v>0</v>
      </c>
      <c r="AO10" s="144">
        <f t="shared" si="10"/>
        <v>0</v>
      </c>
      <c r="AP10" s="144" t="str">
        <f t="shared" si="11"/>
        <v>-</v>
      </c>
      <c r="AQ10" s="144">
        <f t="shared" si="12"/>
        <v>0</v>
      </c>
    </row>
    <row r="11" spans="1:43" ht="20.100000000000001" customHeight="1" x14ac:dyDescent="0.25">
      <c r="A11" s="66" t="s">
        <v>113</v>
      </c>
      <c r="B11" s="67">
        <f t="shared" si="0"/>
        <v>0</v>
      </c>
      <c r="C11" s="65" t="str">
        <f t="shared" si="1"/>
        <v>bars</v>
      </c>
      <c r="D11" s="69" t="str">
        <f t="shared" si="2"/>
        <v>-</v>
      </c>
      <c r="E11" s="70">
        <f t="shared" si="3"/>
        <v>0</v>
      </c>
      <c r="F11" s="84"/>
      <c r="G11" s="12"/>
      <c r="H11" s="2"/>
      <c r="I11" s="2"/>
      <c r="J11" s="2"/>
      <c r="K11" s="2"/>
      <c r="L11" s="2"/>
      <c r="M11" s="2"/>
      <c r="N11" s="2"/>
      <c r="O11" s="2"/>
      <c r="P11" s="2"/>
      <c r="Q11" s="2"/>
      <c r="R11" s="2"/>
      <c r="S11" s="2"/>
      <c r="T11" s="2"/>
      <c r="U11" s="2"/>
      <c r="V11" s="2"/>
      <c r="W11" s="2"/>
      <c r="X11" s="2"/>
      <c r="Y11" s="2"/>
      <c r="Z11" s="2"/>
      <c r="AA11" s="2"/>
      <c r="AB11" s="2"/>
      <c r="AC11" s="2"/>
      <c r="AD11" s="2"/>
      <c r="AE11" s="2"/>
      <c r="AF11" s="2"/>
      <c r="AG11" s="2"/>
      <c r="AH11" s="151">
        <f>'Enter Orders Here'!KS7</f>
        <v>0</v>
      </c>
      <c r="AI11" s="142">
        <f t="shared" si="4"/>
        <v>0</v>
      </c>
      <c r="AJ11" s="143">
        <f t="shared" si="5"/>
        <v>0</v>
      </c>
      <c r="AK11" s="143">
        <f t="shared" si="6"/>
        <v>0</v>
      </c>
      <c r="AL11" s="152">
        <f t="shared" si="7"/>
        <v>0</v>
      </c>
      <c r="AM11" s="142">
        <f t="shared" si="8"/>
        <v>0</v>
      </c>
      <c r="AN11" s="142">
        <f t="shared" si="9"/>
        <v>0</v>
      </c>
      <c r="AO11" s="144">
        <f t="shared" si="10"/>
        <v>0</v>
      </c>
      <c r="AP11" s="144" t="str">
        <f t="shared" si="11"/>
        <v>-</v>
      </c>
      <c r="AQ11" s="144">
        <f t="shared" si="12"/>
        <v>0</v>
      </c>
    </row>
    <row r="12" spans="1:43" ht="20.100000000000001" customHeight="1" x14ac:dyDescent="0.25">
      <c r="A12" s="66" t="s">
        <v>114</v>
      </c>
      <c r="B12" s="67">
        <f t="shared" si="0"/>
        <v>0</v>
      </c>
      <c r="C12" s="65" t="str">
        <f t="shared" si="1"/>
        <v>bars</v>
      </c>
      <c r="D12" s="69" t="str">
        <f t="shared" si="2"/>
        <v>-</v>
      </c>
      <c r="E12" s="70">
        <f t="shared" si="3"/>
        <v>0</v>
      </c>
      <c r="F12" s="84"/>
      <c r="G12" s="12"/>
      <c r="H12" s="2"/>
      <c r="I12" s="2"/>
      <c r="J12" s="2"/>
      <c r="K12" s="2"/>
      <c r="L12" s="2"/>
      <c r="M12" s="2"/>
      <c r="N12" s="2"/>
      <c r="O12" s="2"/>
      <c r="P12" s="2"/>
      <c r="Q12" s="2"/>
      <c r="R12" s="2"/>
      <c r="S12" s="2"/>
      <c r="T12" s="2"/>
      <c r="U12" s="2"/>
      <c r="V12" s="2"/>
      <c r="W12" s="2"/>
      <c r="X12" s="2"/>
      <c r="Y12" s="2"/>
      <c r="Z12" s="2"/>
      <c r="AA12" s="2"/>
      <c r="AB12" s="2"/>
      <c r="AC12" s="2"/>
      <c r="AD12" s="2"/>
      <c r="AE12" s="2"/>
      <c r="AF12" s="2"/>
      <c r="AG12" s="2"/>
      <c r="AH12" s="151">
        <f>'Enter Orders Here'!KS8</f>
        <v>0</v>
      </c>
      <c r="AI12" s="142">
        <f t="shared" si="4"/>
        <v>0</v>
      </c>
      <c r="AJ12" s="143">
        <f t="shared" si="5"/>
        <v>0</v>
      </c>
      <c r="AK12" s="143">
        <f t="shared" si="6"/>
        <v>0</v>
      </c>
      <c r="AL12" s="152">
        <f t="shared" si="7"/>
        <v>0</v>
      </c>
      <c r="AM12" s="142">
        <f t="shared" si="8"/>
        <v>0</v>
      </c>
      <c r="AN12" s="142">
        <f t="shared" si="9"/>
        <v>0</v>
      </c>
      <c r="AO12" s="144">
        <f t="shared" si="10"/>
        <v>0</v>
      </c>
      <c r="AP12" s="144" t="str">
        <f t="shared" si="11"/>
        <v>-</v>
      </c>
      <c r="AQ12" s="144">
        <f t="shared" si="12"/>
        <v>0</v>
      </c>
    </row>
    <row r="13" spans="1:43" ht="20.100000000000001" customHeight="1" x14ac:dyDescent="0.25">
      <c r="A13" s="66" t="s">
        <v>237</v>
      </c>
      <c r="B13" s="67">
        <f t="shared" si="0"/>
        <v>0</v>
      </c>
      <c r="C13" s="65" t="str">
        <f t="shared" si="1"/>
        <v>bars</v>
      </c>
      <c r="D13" s="69" t="str">
        <f t="shared" si="2"/>
        <v>-</v>
      </c>
      <c r="E13" s="70">
        <f t="shared" si="3"/>
        <v>0</v>
      </c>
      <c r="F13" s="84"/>
      <c r="G13" s="12"/>
      <c r="H13" s="2"/>
      <c r="I13" s="2"/>
      <c r="J13" s="2"/>
      <c r="K13" s="2"/>
      <c r="L13" s="2"/>
      <c r="M13" s="2"/>
      <c r="N13" s="2"/>
      <c r="O13" s="2"/>
      <c r="P13" s="2"/>
      <c r="Q13" s="2"/>
      <c r="R13" s="2"/>
      <c r="S13" s="2"/>
      <c r="T13" s="2"/>
      <c r="U13" s="2"/>
      <c r="V13" s="2"/>
      <c r="W13" s="2"/>
      <c r="X13" s="2"/>
      <c r="Y13" s="2"/>
      <c r="Z13" s="2"/>
      <c r="AA13" s="2"/>
      <c r="AB13" s="2"/>
      <c r="AC13" s="2"/>
      <c r="AD13" s="2"/>
      <c r="AE13" s="2"/>
      <c r="AF13" s="2"/>
      <c r="AG13" s="2"/>
      <c r="AH13" s="151">
        <f>'Enter Orders Here'!KS6</f>
        <v>0</v>
      </c>
      <c r="AI13" s="142">
        <f t="shared" si="4"/>
        <v>0</v>
      </c>
      <c r="AJ13" s="143">
        <f t="shared" si="5"/>
        <v>0</v>
      </c>
      <c r="AK13" s="143">
        <f t="shared" si="6"/>
        <v>0</v>
      </c>
      <c r="AL13" s="152">
        <f t="shared" si="7"/>
        <v>0</v>
      </c>
      <c r="AM13" s="142">
        <f t="shared" si="8"/>
        <v>0</v>
      </c>
      <c r="AN13" s="142">
        <f t="shared" si="9"/>
        <v>0</v>
      </c>
      <c r="AO13" s="144">
        <f t="shared" si="10"/>
        <v>0</v>
      </c>
      <c r="AP13" s="144" t="str">
        <f t="shared" si="11"/>
        <v>-</v>
      </c>
      <c r="AQ13" s="144">
        <f t="shared" si="12"/>
        <v>0</v>
      </c>
    </row>
    <row r="14" spans="1:43" ht="20.100000000000001" customHeight="1" x14ac:dyDescent="0.25">
      <c r="A14" s="66" t="s">
        <v>15</v>
      </c>
      <c r="B14" s="67">
        <f t="shared" si="0"/>
        <v>0</v>
      </c>
      <c r="C14" s="65" t="str">
        <f t="shared" si="1"/>
        <v>bars</v>
      </c>
      <c r="D14" s="69" t="str">
        <f>IF(B14=0, "-", B14*2.5-AJ14*1.25)</f>
        <v>-</v>
      </c>
      <c r="E14" s="70">
        <f t="shared" si="3"/>
        <v>0</v>
      </c>
      <c r="F14" s="84"/>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151">
        <f>'Enter Orders Here'!KS10</f>
        <v>0</v>
      </c>
      <c r="AI14" s="142">
        <f t="shared" si="4"/>
        <v>0</v>
      </c>
      <c r="AJ14" s="143">
        <f t="shared" si="5"/>
        <v>0</v>
      </c>
      <c r="AK14" s="143">
        <f t="shared" si="6"/>
        <v>0</v>
      </c>
      <c r="AL14" s="152">
        <f t="shared" si="7"/>
        <v>0</v>
      </c>
      <c r="AM14" s="142">
        <f t="shared" si="8"/>
        <v>0</v>
      </c>
      <c r="AN14" s="142">
        <f t="shared" si="9"/>
        <v>0</v>
      </c>
      <c r="AO14" s="144">
        <f t="shared" si="10"/>
        <v>0</v>
      </c>
      <c r="AP14" s="144" t="str">
        <f t="shared" si="11"/>
        <v>-</v>
      </c>
      <c r="AQ14" s="144">
        <f t="shared" si="12"/>
        <v>0</v>
      </c>
    </row>
    <row r="15" spans="1:43" ht="20.100000000000001" customHeight="1" x14ac:dyDescent="0.3">
      <c r="A15" s="71" t="s">
        <v>17</v>
      </c>
      <c r="B15" s="67"/>
      <c r="C15" s="68"/>
      <c r="D15" s="69"/>
      <c r="E15" s="161"/>
      <c r="F15" s="160"/>
      <c r="G15" s="12"/>
      <c r="H15" s="2"/>
      <c r="I15" s="2"/>
      <c r="J15" s="2"/>
      <c r="K15" s="2"/>
      <c r="L15" s="2"/>
      <c r="M15" s="2"/>
      <c r="N15" s="2"/>
      <c r="O15" s="2"/>
      <c r="P15" s="2"/>
      <c r="Q15" s="2"/>
      <c r="R15" s="2"/>
      <c r="S15" s="2"/>
      <c r="T15" s="2"/>
      <c r="U15" s="2"/>
      <c r="V15" s="2"/>
      <c r="W15" s="2"/>
      <c r="X15" s="2"/>
      <c r="Y15" s="2"/>
      <c r="Z15" s="2"/>
      <c r="AA15" s="2"/>
      <c r="AB15" s="2"/>
      <c r="AC15" s="2"/>
      <c r="AD15" s="2"/>
      <c r="AE15" s="2"/>
      <c r="AF15" s="2"/>
      <c r="AG15" s="2"/>
      <c r="AH15" s="149"/>
      <c r="AL15" s="152"/>
    </row>
    <row r="16" spans="1:43" ht="20.100000000000001" customHeight="1" x14ac:dyDescent="0.25">
      <c r="A16" s="66" t="s">
        <v>0</v>
      </c>
      <c r="B16" s="67">
        <f>IF(AK16=0, 0, 6-AJ16)</f>
        <v>0</v>
      </c>
      <c r="C16" s="68" t="str">
        <f>IF(B16=1, "bag", "bags")</f>
        <v>bags</v>
      </c>
      <c r="D16" s="69" t="str">
        <f>IF(B16=0, "-", B16*6.4-AJ16*3.35)</f>
        <v>-</v>
      </c>
      <c r="E16" s="70">
        <f>(AJ16*3.35)+B16*4.6</f>
        <v>0</v>
      </c>
      <c r="F16" s="84"/>
      <c r="G16" s="12"/>
      <c r="H16" s="2"/>
      <c r="I16" s="2"/>
      <c r="J16" s="2"/>
      <c r="K16" s="2"/>
      <c r="L16" s="2"/>
      <c r="M16" s="2"/>
      <c r="N16" s="2"/>
      <c r="O16" s="2"/>
      <c r="P16" s="2"/>
      <c r="Q16" s="2"/>
      <c r="R16" s="2"/>
      <c r="S16" s="2"/>
      <c r="T16" s="2"/>
      <c r="U16" s="2"/>
      <c r="V16" s="2"/>
      <c r="W16" s="2"/>
      <c r="X16" s="2"/>
      <c r="Y16" s="2"/>
      <c r="Z16" s="2"/>
      <c r="AA16" s="2"/>
      <c r="AB16" s="2"/>
      <c r="AC16" s="2"/>
      <c r="AD16" s="2"/>
      <c r="AE16" s="2"/>
      <c r="AF16" s="2"/>
      <c r="AG16" s="2"/>
      <c r="AH16" s="151">
        <f>'Enter Orders Here'!KS15</f>
        <v>0</v>
      </c>
      <c r="AI16" s="142">
        <f>INT(AH16/6)</f>
        <v>0</v>
      </c>
      <c r="AJ16" s="143">
        <f>AH16-AI16*6</f>
        <v>0</v>
      </c>
      <c r="AK16" s="143">
        <f>IF(AJ16=0, 0, 6-AJ16)</f>
        <v>0</v>
      </c>
      <c r="AL16" s="152">
        <f t="shared" si="7"/>
        <v>0</v>
      </c>
      <c r="AM16" s="142">
        <f>IF(AL16=1, D16, 0)</f>
        <v>0</v>
      </c>
      <c r="AN16" s="142">
        <f>IF(AL16=1, E16, 0)</f>
        <v>0</v>
      </c>
      <c r="AO16" s="144">
        <f>IF(AL16=1, AK16*11, 0)</f>
        <v>0</v>
      </c>
      <c r="AP16" s="144">
        <f>IF(AL16=0,D31,0)</f>
        <v>0</v>
      </c>
      <c r="AQ16" s="144">
        <f>IF(AL16=0, E16, 0)</f>
        <v>0</v>
      </c>
    </row>
    <row r="17" spans="1:43" ht="20.100000000000001" customHeight="1" x14ac:dyDescent="0.25">
      <c r="A17" s="66" t="s">
        <v>117</v>
      </c>
      <c r="B17" s="67">
        <f t="shared" ref="B17:B24" si="13">IF(AK17=0, 0, 6-AJ17)</f>
        <v>0</v>
      </c>
      <c r="C17" s="68" t="str">
        <f>IF(B17=1, "bag", "bags")</f>
        <v>bags</v>
      </c>
      <c r="D17" s="69" t="str">
        <f t="shared" ref="D17:D20" si="14">IF(B17=0, "-", B17*6.4-AJ17*3.35)</f>
        <v>-</v>
      </c>
      <c r="E17" s="70">
        <f t="shared" ref="E17:E19" si="15">(AJ17*3.35)+B17*4.6</f>
        <v>0</v>
      </c>
      <c r="F17" s="84"/>
      <c r="G17" s="12"/>
      <c r="H17" s="2"/>
      <c r="I17" s="2"/>
      <c r="J17" s="2"/>
      <c r="K17" s="2"/>
      <c r="L17" s="2"/>
      <c r="M17" s="2"/>
      <c r="N17" s="2"/>
      <c r="O17" s="2"/>
      <c r="P17" s="2"/>
      <c r="Q17" s="2"/>
      <c r="R17" s="2"/>
      <c r="S17" s="2"/>
      <c r="T17" s="2"/>
      <c r="U17" s="2"/>
      <c r="V17" s="2"/>
      <c r="W17" s="2"/>
      <c r="X17" s="2"/>
      <c r="Y17" s="2"/>
      <c r="Z17" s="2"/>
      <c r="AA17" s="2"/>
      <c r="AB17" s="2"/>
      <c r="AC17" s="2"/>
      <c r="AD17" s="2"/>
      <c r="AE17" s="2"/>
      <c r="AF17" s="2"/>
      <c r="AG17" s="2"/>
      <c r="AH17" s="151">
        <f>'Enter Orders Here'!KS13</f>
        <v>0</v>
      </c>
      <c r="AI17" s="142">
        <f t="shared" ref="AI17:AI24" si="16">INT(AH17/6)</f>
        <v>0</v>
      </c>
      <c r="AJ17" s="143">
        <f t="shared" ref="AJ17:AJ24" si="17">AH17-AI17*6</f>
        <v>0</v>
      </c>
      <c r="AK17" s="143">
        <f t="shared" ref="AK17:AK24" si="18">IF(AJ17=0, 0, 6-AJ17)</f>
        <v>0</v>
      </c>
      <c r="AL17" s="152">
        <f t="shared" si="7"/>
        <v>0</v>
      </c>
      <c r="AM17" s="142">
        <f t="shared" ref="AM17:AM24" si="19">IF(AL17=1, D17, 0)</f>
        <v>0</v>
      </c>
      <c r="AN17" s="142">
        <f t="shared" ref="AN17:AN24" si="20">IF(AL17=1, E17, 0)</f>
        <v>0</v>
      </c>
      <c r="AO17" s="144">
        <f t="shared" ref="AO17:AO20" si="21">IF(AL17=1, AK17*11, 0)</f>
        <v>0</v>
      </c>
      <c r="AP17" s="144" t="str">
        <f t="shared" ref="AP17:AP23" si="22">IF(AL17=0,D32,0)</f>
        <v>-</v>
      </c>
      <c r="AQ17" s="144">
        <f t="shared" ref="AQ17:AQ24" si="23">IF(AL17=0, E17, 0)</f>
        <v>0</v>
      </c>
    </row>
    <row r="18" spans="1:43" ht="20.100000000000001" customHeight="1" x14ac:dyDescent="0.3">
      <c r="A18" s="66" t="s">
        <v>116</v>
      </c>
      <c r="B18" s="67">
        <f t="shared" si="13"/>
        <v>0</v>
      </c>
      <c r="C18" s="68" t="str">
        <f>IF(B18=1, "bag", "bags")</f>
        <v>bags</v>
      </c>
      <c r="D18" s="69" t="str">
        <f t="shared" si="14"/>
        <v>-</v>
      </c>
      <c r="E18" s="70">
        <f t="shared" si="15"/>
        <v>0</v>
      </c>
      <c r="F18" s="84"/>
      <c r="G18" s="16"/>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151">
        <f>'Enter Orders Here'!KS14</f>
        <v>0</v>
      </c>
      <c r="AI18" s="142">
        <f t="shared" si="16"/>
        <v>0</v>
      </c>
      <c r="AJ18" s="143">
        <f t="shared" si="17"/>
        <v>0</v>
      </c>
      <c r="AK18" s="143">
        <f t="shared" si="18"/>
        <v>0</v>
      </c>
      <c r="AL18" s="152">
        <f t="shared" si="7"/>
        <v>0</v>
      </c>
      <c r="AM18" s="142">
        <f t="shared" si="19"/>
        <v>0</v>
      </c>
      <c r="AN18" s="142">
        <f t="shared" si="20"/>
        <v>0</v>
      </c>
      <c r="AO18" s="144">
        <f t="shared" si="21"/>
        <v>0</v>
      </c>
      <c r="AP18" s="144" t="str">
        <f t="shared" si="22"/>
        <v>-</v>
      </c>
      <c r="AQ18" s="144">
        <f t="shared" si="23"/>
        <v>0</v>
      </c>
    </row>
    <row r="19" spans="1:43" ht="20.100000000000001" customHeight="1" x14ac:dyDescent="0.3">
      <c r="A19" s="66" t="s">
        <v>1</v>
      </c>
      <c r="B19" s="67">
        <f t="shared" si="13"/>
        <v>0</v>
      </c>
      <c r="C19" s="68" t="str">
        <f>IF(B19=1, "bag", "bags")</f>
        <v>bags</v>
      </c>
      <c r="D19" s="69" t="str">
        <f t="shared" si="14"/>
        <v>-</v>
      </c>
      <c r="E19" s="70">
        <f t="shared" si="15"/>
        <v>0</v>
      </c>
      <c r="F19" s="84"/>
      <c r="G19" s="1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155">
        <f>'Enter Orders Here'!KS16</f>
        <v>0</v>
      </c>
      <c r="AI19" s="142">
        <f t="shared" si="16"/>
        <v>0</v>
      </c>
      <c r="AJ19" s="143">
        <f t="shared" si="17"/>
        <v>0</v>
      </c>
      <c r="AK19" s="143">
        <f t="shared" si="18"/>
        <v>0</v>
      </c>
      <c r="AL19" s="152">
        <f t="shared" si="7"/>
        <v>0</v>
      </c>
      <c r="AM19" s="142">
        <f t="shared" si="19"/>
        <v>0</v>
      </c>
      <c r="AN19" s="142">
        <f t="shared" si="20"/>
        <v>0</v>
      </c>
      <c r="AO19" s="144">
        <f t="shared" si="21"/>
        <v>0</v>
      </c>
      <c r="AP19" s="144" t="str">
        <f t="shared" si="22"/>
        <v>-</v>
      </c>
      <c r="AQ19" s="144">
        <f t="shared" si="23"/>
        <v>0</v>
      </c>
    </row>
    <row r="20" spans="1:43" ht="20.100000000000001" customHeight="1" x14ac:dyDescent="0.3">
      <c r="A20" s="66" t="s">
        <v>118</v>
      </c>
      <c r="B20" s="67">
        <f t="shared" si="13"/>
        <v>0</v>
      </c>
      <c r="C20" s="68" t="str">
        <f t="shared" ref="C20" si="24">IF(B20=1, "bag", "bags")</f>
        <v>bags</v>
      </c>
      <c r="D20" s="69" t="str">
        <f t="shared" si="14"/>
        <v>-</v>
      </c>
      <c r="E20" s="70">
        <f>(AJ20*3.6)+B20*4.35</f>
        <v>0</v>
      </c>
      <c r="F20" s="84"/>
      <c r="G20" s="1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155">
        <f>'Enter Orders Here'!KS17</f>
        <v>0</v>
      </c>
      <c r="AI20" s="142">
        <f t="shared" si="16"/>
        <v>0</v>
      </c>
      <c r="AJ20" s="143">
        <f t="shared" si="17"/>
        <v>0</v>
      </c>
      <c r="AK20" s="143">
        <f t="shared" si="18"/>
        <v>0</v>
      </c>
      <c r="AL20" s="152">
        <f t="shared" si="7"/>
        <v>0</v>
      </c>
      <c r="AM20" s="142">
        <f t="shared" si="19"/>
        <v>0</v>
      </c>
      <c r="AN20" s="142">
        <f t="shared" si="20"/>
        <v>0</v>
      </c>
      <c r="AO20" s="144">
        <f t="shared" si="21"/>
        <v>0</v>
      </c>
      <c r="AP20" s="144">
        <f t="shared" si="22"/>
        <v>0</v>
      </c>
      <c r="AQ20" s="144">
        <f t="shared" si="23"/>
        <v>0</v>
      </c>
    </row>
    <row r="21" spans="1:43" ht="20.100000000000001" customHeight="1" x14ac:dyDescent="0.3">
      <c r="A21" s="66" t="s">
        <v>119</v>
      </c>
      <c r="B21" s="67">
        <f t="shared" si="13"/>
        <v>0</v>
      </c>
      <c r="C21" s="68" t="str">
        <f>IF(B21=1, "can", "cans")</f>
        <v>cans</v>
      </c>
      <c r="D21" s="69" t="str">
        <f>IF(B21=0, "-", B21*7-AJ21*2.95)</f>
        <v>-</v>
      </c>
      <c r="E21" s="70">
        <f>(AJ21*2.95)+B21*5</f>
        <v>0</v>
      </c>
      <c r="F21" s="84"/>
      <c r="G21" s="1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155">
        <f>'Enter Orders Here'!KS20</f>
        <v>0</v>
      </c>
      <c r="AI21" s="142">
        <f t="shared" si="16"/>
        <v>0</v>
      </c>
      <c r="AJ21" s="143">
        <f t="shared" si="17"/>
        <v>0</v>
      </c>
      <c r="AK21" s="143">
        <f t="shared" si="18"/>
        <v>0</v>
      </c>
      <c r="AL21" s="152">
        <f t="shared" si="7"/>
        <v>0</v>
      </c>
      <c r="AM21" s="142">
        <f t="shared" si="19"/>
        <v>0</v>
      </c>
      <c r="AN21" s="142">
        <f t="shared" si="20"/>
        <v>0</v>
      </c>
      <c r="AO21" s="144">
        <f>IF(AL21=1, AK21*12, 0)</f>
        <v>0</v>
      </c>
      <c r="AP21" s="144" t="str">
        <f t="shared" si="22"/>
        <v>-</v>
      </c>
      <c r="AQ21" s="144">
        <f t="shared" si="23"/>
        <v>0</v>
      </c>
    </row>
    <row r="22" spans="1:43" ht="20.100000000000001" customHeight="1" x14ac:dyDescent="0.3">
      <c r="A22" s="66" t="s">
        <v>120</v>
      </c>
      <c r="B22" s="67">
        <f t="shared" si="13"/>
        <v>0</v>
      </c>
      <c r="C22" s="68" t="str">
        <f t="shared" ref="C22:C24" si="25">IF(B22=1, "can", "cans")</f>
        <v>cans</v>
      </c>
      <c r="D22" s="69" t="str">
        <f t="shared" ref="D22:D23" si="26">IF(B22=0, "-", B22*7-AJ22*2.95)</f>
        <v>-</v>
      </c>
      <c r="E22" s="70">
        <f t="shared" ref="E22:E23" si="27">(AJ22*2.95)+B22*5</f>
        <v>0</v>
      </c>
      <c r="F22" s="84"/>
      <c r="G22" s="16"/>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155">
        <f>'Enter Orders Here'!KS18</f>
        <v>0</v>
      </c>
      <c r="AI22" s="142">
        <f t="shared" si="16"/>
        <v>0</v>
      </c>
      <c r="AJ22" s="143">
        <f t="shared" si="17"/>
        <v>0</v>
      </c>
      <c r="AK22" s="143">
        <f t="shared" si="18"/>
        <v>0</v>
      </c>
      <c r="AL22" s="152">
        <f t="shared" si="7"/>
        <v>0</v>
      </c>
      <c r="AM22" s="142">
        <f t="shared" si="19"/>
        <v>0</v>
      </c>
      <c r="AN22" s="142">
        <f t="shared" si="20"/>
        <v>0</v>
      </c>
      <c r="AO22" s="144">
        <f t="shared" ref="AO22:AO23" si="28">IF(AL22=1, AK22*12, 0)</f>
        <v>0</v>
      </c>
      <c r="AP22" s="144" t="str">
        <f t="shared" si="22"/>
        <v>-</v>
      </c>
      <c r="AQ22" s="144">
        <f t="shared" si="23"/>
        <v>0</v>
      </c>
    </row>
    <row r="23" spans="1:43" ht="20.100000000000001" customHeight="1" x14ac:dyDescent="0.25">
      <c r="A23" s="66" t="s">
        <v>122</v>
      </c>
      <c r="B23" s="67">
        <f t="shared" si="13"/>
        <v>0</v>
      </c>
      <c r="C23" s="68" t="str">
        <f t="shared" si="25"/>
        <v>cans</v>
      </c>
      <c r="D23" s="69" t="str">
        <f t="shared" si="26"/>
        <v>-</v>
      </c>
      <c r="E23" s="70">
        <f t="shared" si="27"/>
        <v>0</v>
      </c>
      <c r="F23" s="84"/>
      <c r="G23" s="17"/>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151">
        <f>'Enter Orders Here'!KS19</f>
        <v>0</v>
      </c>
      <c r="AI23" s="142">
        <f t="shared" si="16"/>
        <v>0</v>
      </c>
      <c r="AJ23" s="143">
        <f t="shared" si="17"/>
        <v>0</v>
      </c>
      <c r="AK23" s="143">
        <f t="shared" si="18"/>
        <v>0</v>
      </c>
      <c r="AL23" s="152">
        <f t="shared" si="7"/>
        <v>0</v>
      </c>
      <c r="AM23" s="142">
        <f t="shared" si="19"/>
        <v>0</v>
      </c>
      <c r="AN23" s="142">
        <f t="shared" si="20"/>
        <v>0</v>
      </c>
      <c r="AO23" s="144">
        <f t="shared" si="28"/>
        <v>0</v>
      </c>
      <c r="AP23" s="144" t="str">
        <f t="shared" si="22"/>
        <v>-</v>
      </c>
      <c r="AQ23" s="144">
        <f t="shared" si="23"/>
        <v>0</v>
      </c>
    </row>
    <row r="24" spans="1:43" ht="20.100000000000001" customHeight="1" x14ac:dyDescent="0.25">
      <c r="A24" s="66" t="s">
        <v>121</v>
      </c>
      <c r="B24" s="67">
        <f t="shared" si="13"/>
        <v>0</v>
      </c>
      <c r="C24" s="68" t="str">
        <f t="shared" si="25"/>
        <v>cans</v>
      </c>
      <c r="D24" s="69" t="str">
        <f>IF(B24=0, "-", B24*8.5-AJ24*3.45)</f>
        <v>-</v>
      </c>
      <c r="E24" s="70">
        <f>(AJ24*3.45)+B24*5.5</f>
        <v>0</v>
      </c>
      <c r="F24" s="84"/>
      <c r="G24" s="17"/>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151">
        <f>'Enter Orders Here'!KS21</f>
        <v>0</v>
      </c>
      <c r="AI24" s="142">
        <f t="shared" si="16"/>
        <v>0</v>
      </c>
      <c r="AJ24" s="143">
        <f t="shared" si="17"/>
        <v>0</v>
      </c>
      <c r="AK24" s="143">
        <f t="shared" si="18"/>
        <v>0</v>
      </c>
      <c r="AL24" s="152">
        <f t="shared" si="7"/>
        <v>0</v>
      </c>
      <c r="AM24" s="142">
        <f t="shared" si="19"/>
        <v>0</v>
      </c>
      <c r="AN24" s="142">
        <f t="shared" si="20"/>
        <v>0</v>
      </c>
      <c r="AO24" s="144">
        <f>IF(AL24=1, AK24*14, 0)</f>
        <v>0</v>
      </c>
      <c r="AP24" s="144">
        <f>IF(AL24=0,D40,0)</f>
        <v>0</v>
      </c>
      <c r="AQ24" s="144">
        <f t="shared" si="23"/>
        <v>0</v>
      </c>
    </row>
    <row r="25" spans="1:43" ht="20.100000000000001" customHeight="1" x14ac:dyDescent="0.3">
      <c r="A25" s="71" t="s">
        <v>48</v>
      </c>
      <c r="B25" s="72"/>
      <c r="C25" s="73"/>
      <c r="D25" s="74"/>
      <c r="E25" s="75"/>
      <c r="F25" s="85"/>
      <c r="G25" s="12"/>
      <c r="H25" s="2"/>
      <c r="I25" s="2"/>
      <c r="J25" s="2"/>
      <c r="K25" s="2"/>
      <c r="L25" s="2"/>
      <c r="M25" s="2"/>
      <c r="N25" s="2"/>
      <c r="O25" s="2"/>
      <c r="P25" s="2"/>
      <c r="Q25" s="2"/>
      <c r="R25" s="2"/>
      <c r="S25" s="2"/>
      <c r="T25" s="2"/>
      <c r="U25" s="2"/>
      <c r="V25" s="2"/>
      <c r="W25" s="2"/>
      <c r="X25" s="2"/>
      <c r="Y25" s="2"/>
      <c r="Z25" s="2"/>
      <c r="AA25" s="2"/>
      <c r="AB25" s="2"/>
      <c r="AC25" s="2"/>
      <c r="AD25" s="2"/>
      <c r="AE25" s="2"/>
      <c r="AF25" s="2"/>
      <c r="AG25" s="2"/>
      <c r="AH25" s="149"/>
      <c r="AI25" s="156"/>
      <c r="AJ25" s="157"/>
      <c r="AK25" s="157"/>
      <c r="AL25" s="152"/>
      <c r="AM25" s="156"/>
      <c r="AN25" s="156"/>
      <c r="AO25" s="158"/>
      <c r="AP25" s="158"/>
      <c r="AQ25" s="158"/>
    </row>
    <row r="26" spans="1:43" ht="20.100000000000001" customHeight="1" x14ac:dyDescent="0.25">
      <c r="A26" s="66" t="s">
        <v>123</v>
      </c>
      <c r="B26" s="67">
        <f>IF(AK26=0, 0, 6-AJ26)</f>
        <v>0</v>
      </c>
      <c r="C26" s="65" t="str">
        <f>IF(B26=1, "box", "boxes")</f>
        <v>boxes</v>
      </c>
      <c r="D26" s="69" t="str">
        <f>IF(B26=0, "-", B26*2.75-AJ26*1.75)</f>
        <v>-</v>
      </c>
      <c r="E26" s="70">
        <f>(AJ26*1.75)+B26*2.25</f>
        <v>0</v>
      </c>
      <c r="F26" s="84"/>
      <c r="G26" s="12"/>
      <c r="H26" s="2"/>
      <c r="I26" s="2"/>
      <c r="J26" s="2"/>
      <c r="K26" s="2"/>
      <c r="L26" s="2"/>
      <c r="M26" s="2"/>
      <c r="N26" s="2"/>
      <c r="O26" s="2"/>
      <c r="P26" s="2"/>
      <c r="Q26" s="2"/>
      <c r="R26" s="2"/>
      <c r="S26" s="2"/>
      <c r="T26" s="2"/>
      <c r="U26" s="2"/>
      <c r="V26" s="2"/>
      <c r="W26" s="2"/>
      <c r="X26" s="2"/>
      <c r="Y26" s="2"/>
      <c r="Z26" s="2"/>
      <c r="AA26" s="2"/>
      <c r="AB26" s="2"/>
      <c r="AC26" s="2"/>
      <c r="AD26" s="2"/>
      <c r="AE26" s="2"/>
      <c r="AF26" s="2"/>
      <c r="AH26" s="151">
        <f>'Enter Orders Here'!KS23</f>
        <v>0</v>
      </c>
      <c r="AI26" s="142">
        <f t="shared" ref="AI26" si="29">INT(AH26/6)</f>
        <v>0</v>
      </c>
      <c r="AJ26" s="143">
        <f t="shared" ref="AJ26" si="30">AH26-AI26*6</f>
        <v>0</v>
      </c>
      <c r="AK26" s="143">
        <f t="shared" ref="AK26" si="31">IF(AJ26=0, 0, 6-AJ26)</f>
        <v>0</v>
      </c>
      <c r="AL26" s="152">
        <f t="shared" si="7"/>
        <v>0</v>
      </c>
      <c r="AM26" s="142">
        <f>IF(AL26=1, D26, 0)</f>
        <v>0</v>
      </c>
      <c r="AN26" s="142">
        <f>IF(AL26=1, E26, 0)</f>
        <v>0</v>
      </c>
      <c r="AO26" s="144">
        <f>IF(AL26=1, AK26*5, 0)</f>
        <v>0</v>
      </c>
      <c r="AP26" s="144">
        <f>IF(AL26=0,D42,0)</f>
        <v>0</v>
      </c>
      <c r="AQ26" s="144">
        <f t="shared" ref="AQ26" si="32">IF(AL26=0, E26, 0)</f>
        <v>0</v>
      </c>
    </row>
    <row r="27" spans="1:43" ht="20.100000000000001" customHeight="1" x14ac:dyDescent="0.25">
      <c r="A27" s="76" t="s">
        <v>31</v>
      </c>
      <c r="B27" s="67">
        <f t="shared" ref="B27:B30" si="33">IF(AK27=0, 0, 6-AJ27)</f>
        <v>0</v>
      </c>
      <c r="C27" s="65" t="str">
        <f t="shared" ref="C27:C30" si="34">IF(B27=1, "box", "boxes")</f>
        <v>boxes</v>
      </c>
      <c r="D27" s="69" t="str">
        <f t="shared" ref="D27:D30" si="35">IF(B27=0, "-", B27*2.75-AJ27*1.75)</f>
        <v>-</v>
      </c>
      <c r="E27" s="70">
        <f t="shared" ref="E27:E30" si="36">(AJ27*1.75)+B27*2.25</f>
        <v>0</v>
      </c>
      <c r="F27" s="84"/>
      <c r="G27" s="12"/>
      <c r="H27" s="2"/>
      <c r="I27" s="2"/>
      <c r="J27" s="2"/>
      <c r="K27" s="2"/>
      <c r="L27" s="2"/>
      <c r="M27" s="2"/>
      <c r="N27" s="2"/>
      <c r="O27" s="2"/>
      <c r="P27" s="2"/>
      <c r="Q27" s="2"/>
      <c r="R27" s="2"/>
      <c r="S27" s="2"/>
      <c r="T27" s="2"/>
      <c r="U27" s="2"/>
      <c r="V27" s="2"/>
      <c r="W27" s="2"/>
      <c r="X27" s="2"/>
      <c r="Y27" s="2"/>
      <c r="Z27" s="2"/>
      <c r="AA27" s="2"/>
      <c r="AB27" s="2"/>
      <c r="AC27" s="2"/>
      <c r="AD27" s="2"/>
      <c r="AE27" s="2"/>
      <c r="AF27" s="2"/>
      <c r="AH27" s="151">
        <f>'Enter Orders Here'!KS22</f>
        <v>0</v>
      </c>
      <c r="AI27" s="142">
        <f t="shared" ref="AI27:AI30" si="37">INT(AH27/6)</f>
        <v>0</v>
      </c>
      <c r="AJ27" s="143">
        <f t="shared" ref="AJ27:AJ30" si="38">AH27-AI27*6</f>
        <v>0</v>
      </c>
      <c r="AK27" s="143">
        <f t="shared" ref="AK27:AK30" si="39">IF(AJ27=0, 0, 6-AJ27)</f>
        <v>0</v>
      </c>
      <c r="AL27" s="152">
        <f t="shared" si="7"/>
        <v>0</v>
      </c>
      <c r="AM27" s="142">
        <f t="shared" ref="AM27:AM30" si="40">IF(AL27=1, D27, 0)</f>
        <v>0</v>
      </c>
      <c r="AN27" s="142">
        <f t="shared" ref="AN27:AN29" si="41">IF(AL27=1, E27, 0)</f>
        <v>0</v>
      </c>
      <c r="AO27" s="144">
        <f t="shared" ref="AO27:AO30" si="42">IF(AL27=1, AK27*5, 0)</f>
        <v>0</v>
      </c>
      <c r="AP27" s="144">
        <f>IF(AL27=0,D43,0)</f>
        <v>0</v>
      </c>
      <c r="AQ27" s="144">
        <f t="shared" ref="AQ27:AQ30" si="43">IF(AL27=0, E27, 0)</f>
        <v>0</v>
      </c>
    </row>
    <row r="28" spans="1:43" ht="20.100000000000001" customHeight="1" x14ac:dyDescent="0.25">
      <c r="A28" s="66" t="s">
        <v>32</v>
      </c>
      <c r="B28" s="67">
        <f t="shared" si="33"/>
        <v>0</v>
      </c>
      <c r="C28" s="65" t="str">
        <f t="shared" si="34"/>
        <v>boxes</v>
      </c>
      <c r="D28" s="69" t="str">
        <f t="shared" si="35"/>
        <v>-</v>
      </c>
      <c r="E28" s="70">
        <f t="shared" si="36"/>
        <v>0</v>
      </c>
      <c r="F28" s="84"/>
      <c r="AG28" s="58"/>
      <c r="AH28" s="151">
        <f>'Enter Orders Here'!KS24</f>
        <v>0</v>
      </c>
      <c r="AI28" s="142">
        <f t="shared" si="37"/>
        <v>0</v>
      </c>
      <c r="AJ28" s="143">
        <f t="shared" si="38"/>
        <v>0</v>
      </c>
      <c r="AK28" s="143">
        <f t="shared" si="39"/>
        <v>0</v>
      </c>
      <c r="AL28" s="152">
        <f t="shared" si="7"/>
        <v>0</v>
      </c>
      <c r="AM28" s="142">
        <f t="shared" si="40"/>
        <v>0</v>
      </c>
      <c r="AN28" s="142">
        <f t="shared" si="41"/>
        <v>0</v>
      </c>
      <c r="AO28" s="144">
        <f t="shared" si="42"/>
        <v>0</v>
      </c>
      <c r="AP28" s="144">
        <f>IF(AL28=0,D44,0)</f>
        <v>0</v>
      </c>
      <c r="AQ28" s="144">
        <f t="shared" si="43"/>
        <v>0</v>
      </c>
    </row>
    <row r="29" spans="1:43" ht="20.100000000000001" customHeight="1" x14ac:dyDescent="0.25">
      <c r="A29" s="66" t="s">
        <v>33</v>
      </c>
      <c r="B29" s="67">
        <f t="shared" si="33"/>
        <v>0</v>
      </c>
      <c r="C29" s="65" t="str">
        <f t="shared" si="34"/>
        <v>boxes</v>
      </c>
      <c r="D29" s="69" t="str">
        <f t="shared" si="35"/>
        <v>-</v>
      </c>
      <c r="E29" s="70">
        <f t="shared" si="36"/>
        <v>0</v>
      </c>
      <c r="F29" s="84"/>
      <c r="AH29" s="151">
        <f>'Enter Orders Here'!KS25</f>
        <v>0</v>
      </c>
      <c r="AI29" s="142">
        <f t="shared" si="37"/>
        <v>0</v>
      </c>
      <c r="AJ29" s="143">
        <f t="shared" si="38"/>
        <v>0</v>
      </c>
      <c r="AK29" s="143">
        <f t="shared" si="39"/>
        <v>0</v>
      </c>
      <c r="AL29" s="152">
        <f t="shared" si="7"/>
        <v>0</v>
      </c>
      <c r="AM29" s="142">
        <f t="shared" si="40"/>
        <v>0</v>
      </c>
      <c r="AN29" s="142">
        <f t="shared" si="41"/>
        <v>0</v>
      </c>
      <c r="AO29" s="144">
        <f t="shared" si="42"/>
        <v>0</v>
      </c>
      <c r="AP29" s="144">
        <f>IF(AL29=0,D45,0)</f>
        <v>0</v>
      </c>
      <c r="AQ29" s="144">
        <f t="shared" si="43"/>
        <v>0</v>
      </c>
    </row>
    <row r="30" spans="1:43" ht="18" x14ac:dyDescent="0.25">
      <c r="A30" s="66" t="s">
        <v>34</v>
      </c>
      <c r="B30" s="67">
        <f t="shared" si="33"/>
        <v>0</v>
      </c>
      <c r="C30" s="65" t="str">
        <f t="shared" si="34"/>
        <v>boxes</v>
      </c>
      <c r="D30" s="69" t="str">
        <f t="shared" si="35"/>
        <v>-</v>
      </c>
      <c r="E30" s="70">
        <f t="shared" si="36"/>
        <v>0</v>
      </c>
      <c r="F30" s="84"/>
      <c r="AH30" s="151">
        <f>'Enter Orders Here'!KS26</f>
        <v>0</v>
      </c>
      <c r="AI30" s="142">
        <f t="shared" si="37"/>
        <v>0</v>
      </c>
      <c r="AJ30" s="143">
        <f t="shared" si="38"/>
        <v>0</v>
      </c>
      <c r="AK30" s="143">
        <f t="shared" si="39"/>
        <v>0</v>
      </c>
      <c r="AL30" s="152">
        <f t="shared" si="7"/>
        <v>0</v>
      </c>
      <c r="AM30" s="142">
        <f t="shared" si="40"/>
        <v>0</v>
      </c>
      <c r="AN30" s="142">
        <f>IF(AL30=1, E30, 0)</f>
        <v>0</v>
      </c>
      <c r="AO30" s="144">
        <f t="shared" si="42"/>
        <v>0</v>
      </c>
      <c r="AP30" s="144">
        <f>IF(AL30=0,D46,0)</f>
        <v>0</v>
      </c>
      <c r="AQ30" s="144">
        <f t="shared" si="43"/>
        <v>0</v>
      </c>
    </row>
    <row r="31" spans="1:43" ht="20.25" x14ac:dyDescent="0.3">
      <c r="A31" s="71" t="s">
        <v>18</v>
      </c>
      <c r="B31" s="72"/>
      <c r="C31" s="73"/>
      <c r="D31" s="74"/>
      <c r="E31" s="75"/>
      <c r="F31" s="86"/>
      <c r="AH31" s="150"/>
      <c r="AI31" s="156"/>
      <c r="AJ31" s="157"/>
      <c r="AK31" s="157"/>
      <c r="AL31" s="152"/>
      <c r="AM31" s="156"/>
      <c r="AN31" s="156"/>
      <c r="AO31" s="158"/>
      <c r="AP31" s="158"/>
      <c r="AQ31" s="158"/>
    </row>
    <row r="32" spans="1:43" ht="18" x14ac:dyDescent="0.25">
      <c r="A32" s="66" t="s">
        <v>2</v>
      </c>
      <c r="B32" s="67">
        <f>IF(AK32=0, 0, 6-AJ32)</f>
        <v>0</v>
      </c>
      <c r="C32" s="65" t="str">
        <f>IF(B32=1, "can", "cans")</f>
        <v>cans</v>
      </c>
      <c r="D32" s="69" t="str">
        <f>IF(B32=0, "-", B32*5-AJ32*2.5)</f>
        <v>-</v>
      </c>
      <c r="E32" s="70">
        <f>(AJ32*2.5)+B32*3</f>
        <v>0</v>
      </c>
      <c r="F32" s="84"/>
      <c r="AH32" s="151">
        <f>'Enter Orders Here'!KS27</f>
        <v>0</v>
      </c>
      <c r="AI32" s="142">
        <f t="shared" ref="AI32:AI34" si="44">INT(AH32/6)</f>
        <v>0</v>
      </c>
      <c r="AJ32" s="143">
        <f t="shared" ref="AJ32:AJ34" si="45">AH32-AI32*6</f>
        <v>0</v>
      </c>
      <c r="AK32" s="143">
        <f t="shared" ref="AK32:AK34" si="46">IF(AJ32=0, 0, 6-AJ32)</f>
        <v>0</v>
      </c>
      <c r="AL32" s="152">
        <f t="shared" si="7"/>
        <v>0</v>
      </c>
      <c r="AM32" s="142">
        <f>IF(AL32=1, D32, 0)</f>
        <v>0</v>
      </c>
      <c r="AN32" s="142">
        <f>IF(AL32=1, E32, 0)</f>
        <v>0</v>
      </c>
      <c r="AO32" s="144">
        <f>IF(AL32=1, AK32*8, 0)</f>
        <v>0</v>
      </c>
      <c r="AP32" s="144">
        <f>IF(AL32=0,D48,0)</f>
        <v>0</v>
      </c>
      <c r="AQ32" s="144">
        <f t="shared" ref="AQ32:AQ34" si="47">IF(AL32=0, E32, 0)</f>
        <v>0</v>
      </c>
    </row>
    <row r="33" spans="1:43" ht="18" x14ac:dyDescent="0.25">
      <c r="A33" s="66" t="s">
        <v>3</v>
      </c>
      <c r="B33" s="67">
        <f t="shared" ref="B33:B34" si="48">IF(AK33=0, 0, 6-AJ33)</f>
        <v>0</v>
      </c>
      <c r="C33" s="65" t="str">
        <f>IF(B33=1, "can", "cans")</f>
        <v>cans</v>
      </c>
      <c r="D33" s="69" t="str">
        <f t="shared" ref="D33:D34" si="49">IF(B33=0, "-", B33*5-AJ33*2.5)</f>
        <v>-</v>
      </c>
      <c r="E33" s="70">
        <f t="shared" ref="E33:E34" si="50">(AJ33*2.5)+B33*3</f>
        <v>0</v>
      </c>
      <c r="F33" s="84"/>
      <c r="AH33" s="151">
        <f>'Enter Orders Here'!KS28</f>
        <v>0</v>
      </c>
      <c r="AI33" s="142">
        <f t="shared" si="44"/>
        <v>0</v>
      </c>
      <c r="AJ33" s="143">
        <f t="shared" si="45"/>
        <v>0</v>
      </c>
      <c r="AK33" s="143">
        <f t="shared" si="46"/>
        <v>0</v>
      </c>
      <c r="AL33" s="152">
        <f t="shared" si="7"/>
        <v>0</v>
      </c>
      <c r="AM33" s="142">
        <f t="shared" ref="AM33:AM34" si="51">IF(AL33=1, D33, 0)</f>
        <v>0</v>
      </c>
      <c r="AN33" s="142">
        <f t="shared" ref="AN33:AN34" si="52">IF(AL33=1, E33, 0)</f>
        <v>0</v>
      </c>
      <c r="AO33" s="144">
        <f t="shared" ref="AO33:AO34" si="53">IF(AL33=1, AK33*8, 0)</f>
        <v>0</v>
      </c>
      <c r="AP33" s="144">
        <f>IF(AL33=0,D49,0)</f>
        <v>0</v>
      </c>
      <c r="AQ33" s="144">
        <f t="shared" si="47"/>
        <v>0</v>
      </c>
    </row>
    <row r="34" spans="1:43" ht="18" x14ac:dyDescent="0.25">
      <c r="A34" s="66" t="s">
        <v>79</v>
      </c>
      <c r="B34" s="67">
        <f t="shared" si="48"/>
        <v>0</v>
      </c>
      <c r="C34" s="65" t="str">
        <f>IF(B34=1, "can", "cans")</f>
        <v>cans</v>
      </c>
      <c r="D34" s="69" t="str">
        <f t="shared" si="49"/>
        <v>-</v>
      </c>
      <c r="E34" s="70">
        <f t="shared" si="50"/>
        <v>0</v>
      </c>
      <c r="F34" s="84"/>
      <c r="AH34" s="151">
        <f>'Enter Orders Here'!KS35</f>
        <v>0</v>
      </c>
      <c r="AI34" s="142">
        <f t="shared" si="44"/>
        <v>0</v>
      </c>
      <c r="AJ34" s="143">
        <f t="shared" si="45"/>
        <v>0</v>
      </c>
      <c r="AK34" s="143">
        <f t="shared" si="46"/>
        <v>0</v>
      </c>
      <c r="AL34" s="152">
        <f t="shared" si="7"/>
        <v>0</v>
      </c>
      <c r="AM34" s="142">
        <f t="shared" si="51"/>
        <v>0</v>
      </c>
      <c r="AN34" s="142">
        <f t="shared" si="52"/>
        <v>0</v>
      </c>
      <c r="AO34" s="144">
        <f t="shared" si="53"/>
        <v>0</v>
      </c>
      <c r="AP34" s="144">
        <f>IF(AL34=0,D50,0)</f>
        <v>0</v>
      </c>
      <c r="AQ34" s="144">
        <f t="shared" si="47"/>
        <v>0</v>
      </c>
    </row>
    <row r="35" spans="1:43" ht="20.25" x14ac:dyDescent="0.3">
      <c r="A35" s="71" t="s">
        <v>249</v>
      </c>
      <c r="B35" s="72"/>
      <c r="C35" s="73"/>
      <c r="D35" s="74"/>
      <c r="E35" s="75"/>
      <c r="F35" s="160"/>
      <c r="AH35" s="150"/>
      <c r="AI35" s="145"/>
      <c r="AJ35" s="154"/>
      <c r="AK35" s="154"/>
      <c r="AL35" s="152"/>
      <c r="AM35" s="145"/>
      <c r="AN35" s="145"/>
      <c r="AO35" s="146"/>
      <c r="AP35" s="146"/>
      <c r="AQ35" s="146"/>
    </row>
    <row r="36" spans="1:43" ht="18" x14ac:dyDescent="0.25">
      <c r="A36" s="66" t="s">
        <v>126</v>
      </c>
      <c r="B36" s="67">
        <f t="shared" ref="B36" si="54">IF(AK36=0, 0, 12-AJ36)</f>
        <v>0</v>
      </c>
      <c r="C36" s="65" t="str">
        <f t="shared" ref="C36:C38" si="55">IF(B36=1, "box", "boxes")</f>
        <v>boxes</v>
      </c>
      <c r="D36" s="69" t="str">
        <f>IF(B36=0, "-", B36*3.25-AJ36*0.5)</f>
        <v>-</v>
      </c>
      <c r="E36" s="70">
        <f>(AJ36*0.5)+B36*1.75</f>
        <v>0</v>
      </c>
      <c r="F36" s="87"/>
      <c r="AH36" s="151">
        <f>'Enter Orders Here'!KS31</f>
        <v>0</v>
      </c>
      <c r="AI36" s="142">
        <f>INT(AH36/12)</f>
        <v>0</v>
      </c>
      <c r="AJ36" s="143">
        <f>AH36-AI36*12</f>
        <v>0</v>
      </c>
      <c r="AK36" s="143">
        <f>IF(AJ36=0, 0, 12-AJ36)</f>
        <v>0</v>
      </c>
      <c r="AL36" s="152">
        <f t="shared" si="7"/>
        <v>0</v>
      </c>
      <c r="AM36" s="142">
        <f>IF(AL36=1, D36, 0)</f>
        <v>0</v>
      </c>
      <c r="AN36" s="142">
        <f>IF(AL36=1, E36, 0)</f>
        <v>0</v>
      </c>
      <c r="AO36" s="144">
        <f>IF(AL36=1, AK36*5, 0)</f>
        <v>0</v>
      </c>
      <c r="AP36" s="144">
        <f>IF(AL36=0,D52,0)</f>
        <v>0</v>
      </c>
      <c r="AQ36" s="144">
        <f t="shared" ref="AQ36:AQ38" si="56">IF(AL36=0, E36, 0)</f>
        <v>0</v>
      </c>
    </row>
    <row r="37" spans="1:43" ht="18" x14ac:dyDescent="0.25">
      <c r="A37" s="66" t="s">
        <v>128</v>
      </c>
      <c r="B37" s="67">
        <f t="shared" ref="B37:B38" si="57">IF(AK37=0, 0, 12-AJ37)</f>
        <v>0</v>
      </c>
      <c r="C37" s="65" t="str">
        <f t="shared" si="55"/>
        <v>boxes</v>
      </c>
      <c r="D37" s="69" t="str">
        <f t="shared" ref="D37:D38" si="58">IF(B37=0, "-", B37*3.25-AJ37*0.5)</f>
        <v>-</v>
      </c>
      <c r="E37" s="70">
        <f t="shared" ref="E37:E38" si="59">(AJ37*0.5)+B37*1.75</f>
        <v>0</v>
      </c>
      <c r="F37" s="87"/>
      <c r="AH37" s="151">
        <f>'Enter Orders Here'!KS33</f>
        <v>0</v>
      </c>
      <c r="AI37" s="142">
        <f t="shared" ref="AI37:AI38" si="60">INT(AH37/12)</f>
        <v>0</v>
      </c>
      <c r="AJ37" s="143">
        <f t="shared" ref="AJ37:AJ38" si="61">AH37-AI37*12</f>
        <v>0</v>
      </c>
      <c r="AK37" s="143">
        <f t="shared" ref="AK37:AK38" si="62">IF(AJ37=0, 0, 12-AJ37)</f>
        <v>0</v>
      </c>
      <c r="AL37" s="152">
        <f t="shared" si="7"/>
        <v>0</v>
      </c>
      <c r="AM37" s="142">
        <f t="shared" ref="AM37:AM38" si="63">IF(AL37=1, D37, 0)</f>
        <v>0</v>
      </c>
      <c r="AN37" s="142">
        <f t="shared" ref="AN37:AN38" si="64">IF(AL37=1, E37, 0)</f>
        <v>0</v>
      </c>
      <c r="AO37" s="144">
        <f t="shared" ref="AO37:AO38" si="65">IF(AL37=1, AK37*5, 0)</f>
        <v>0</v>
      </c>
      <c r="AP37" s="144">
        <f>IF(AL37=0,D53,0)</f>
        <v>0</v>
      </c>
      <c r="AQ37" s="144">
        <f t="shared" si="56"/>
        <v>0</v>
      </c>
    </row>
    <row r="38" spans="1:43" ht="18" x14ac:dyDescent="0.25">
      <c r="A38" s="66" t="s">
        <v>127</v>
      </c>
      <c r="B38" s="67">
        <f t="shared" si="57"/>
        <v>0</v>
      </c>
      <c r="C38" s="65" t="str">
        <f t="shared" si="55"/>
        <v>boxes</v>
      </c>
      <c r="D38" s="69" t="str">
        <f t="shared" si="58"/>
        <v>-</v>
      </c>
      <c r="E38" s="70">
        <f t="shared" si="59"/>
        <v>0</v>
      </c>
      <c r="F38" s="87"/>
      <c r="AH38" s="151">
        <f>'Enter Orders Here'!KS32</f>
        <v>0</v>
      </c>
      <c r="AI38" s="142">
        <f t="shared" si="60"/>
        <v>0</v>
      </c>
      <c r="AJ38" s="143">
        <f t="shared" si="61"/>
        <v>0</v>
      </c>
      <c r="AK38" s="143">
        <f t="shared" si="62"/>
        <v>0</v>
      </c>
      <c r="AL38" s="152">
        <f t="shared" si="7"/>
        <v>0</v>
      </c>
      <c r="AM38" s="142">
        <f t="shared" si="63"/>
        <v>0</v>
      </c>
      <c r="AN38" s="142">
        <f t="shared" si="64"/>
        <v>0</v>
      </c>
      <c r="AO38" s="144">
        <f t="shared" si="65"/>
        <v>0</v>
      </c>
      <c r="AP38" s="144">
        <f>IF(AL38=0,D54,0)</f>
        <v>0</v>
      </c>
      <c r="AQ38" s="144">
        <f t="shared" si="56"/>
        <v>0</v>
      </c>
    </row>
    <row r="39" spans="1:43" ht="18.75" thickBot="1" x14ac:dyDescent="0.3">
      <c r="A39" s="66" t="s">
        <v>248</v>
      </c>
      <c r="B39" s="67">
        <f t="shared" ref="B39" si="66">IF(AK39=0, 0, 12-AJ39)</f>
        <v>0</v>
      </c>
      <c r="C39" s="65" t="str">
        <f>IF(B39=1, "bottle", "bottles")</f>
        <v>bottles</v>
      </c>
      <c r="D39" s="69" t="str">
        <f>IF(B39=0, "-", B39*10.75-AJ39*1.25)</f>
        <v>-</v>
      </c>
      <c r="E39" s="70">
        <f>(AJ39*1.25)+B39*7.25</f>
        <v>0</v>
      </c>
      <c r="F39" s="87"/>
      <c r="AH39" s="151">
        <f>'Enter Orders Here'!KS34</f>
        <v>0</v>
      </c>
      <c r="AI39" s="142">
        <f t="shared" ref="AI39" si="67">INT(AH39/12)</f>
        <v>0</v>
      </c>
      <c r="AJ39" s="143">
        <f t="shared" ref="AJ39" si="68">AH39-AI39*12</f>
        <v>0</v>
      </c>
      <c r="AK39" s="143">
        <f t="shared" ref="AK39" si="69">IF(AJ39=0, 0, 12-AJ39)</f>
        <v>0</v>
      </c>
      <c r="AL39" s="152">
        <f t="shared" si="7"/>
        <v>0</v>
      </c>
      <c r="AM39" s="142">
        <f t="shared" ref="AM39" si="70">IF(AL39=1, D39, 0)</f>
        <v>0</v>
      </c>
      <c r="AN39" s="142">
        <f t="shared" ref="AN39" si="71">IF(AL39=1, E39, 0)</f>
        <v>0</v>
      </c>
      <c r="AO39" s="144">
        <f t="shared" ref="AO39" si="72">IF(AL39=1, AK39*5, 0)</f>
        <v>0</v>
      </c>
      <c r="AP39" s="144">
        <f>IF(AL39=0,D55,0)</f>
        <v>0</v>
      </c>
      <c r="AQ39" s="144">
        <f t="shared" ref="AQ39" si="73">IF(AL39=0, E39, 0)</f>
        <v>0</v>
      </c>
    </row>
    <row r="40" spans="1:43" ht="18" x14ac:dyDescent="0.25">
      <c r="A40" s="62"/>
      <c r="B40" s="271" t="s">
        <v>20</v>
      </c>
      <c r="C40" s="272"/>
      <c r="D40" s="272"/>
      <c r="E40" s="265" t="s">
        <v>50</v>
      </c>
      <c r="F40" s="266"/>
      <c r="AK40" s="145">
        <f>SUM(AM6:AM39)</f>
        <v>0</v>
      </c>
      <c r="AL40" s="145">
        <f>SUM(AN6:AN39)</f>
        <v>0</v>
      </c>
      <c r="AM40" s="146">
        <f>SUM(AO6:AO39)</f>
        <v>0</v>
      </c>
      <c r="AN40" s="146">
        <f>SUM(AP6:AP39)</f>
        <v>0</v>
      </c>
      <c r="AO40" s="146">
        <f>SUM(AQ6:AQ39)</f>
        <v>0</v>
      </c>
    </row>
    <row r="41" spans="1:43" ht="18.75" thickBot="1" x14ac:dyDescent="0.3">
      <c r="A41" s="63"/>
      <c r="B41" s="267">
        <f>AK40</f>
        <v>0</v>
      </c>
      <c r="C41" s="273"/>
      <c r="D41" s="273"/>
      <c r="E41" s="267">
        <f>AL40</f>
        <v>0</v>
      </c>
      <c r="F41" s="268"/>
      <c r="AK41" s="147">
        <f>SUM(D6:D39)</f>
        <v>0</v>
      </c>
      <c r="AL41" s="147">
        <f>SUM(E6:E39)</f>
        <v>0</v>
      </c>
      <c r="AM41" s="148">
        <f>(B16+B17+B18+B19+B20)*11+SUM(B26:B30)*5+SUM(B32:B34)*8+SUM(B6:B14)*4+(B21+B22+B23)*12+B24*14+SUM(B36:B38)*5+B39*18</f>
        <v>0</v>
      </c>
    </row>
    <row r="42" spans="1:43" x14ac:dyDescent="0.25">
      <c r="A42" s="2"/>
      <c r="B42" s="264"/>
      <c r="C42" s="264"/>
      <c r="D42" s="264"/>
      <c r="E42" s="2"/>
      <c r="F42" s="2"/>
    </row>
  </sheetData>
  <sheetProtection password="960F" sheet="1" objects="1" scenarios="1" selectLockedCells="1"/>
  <mergeCells count="11">
    <mergeCell ref="B42:D42"/>
    <mergeCell ref="E40:F40"/>
    <mergeCell ref="E41:F41"/>
    <mergeCell ref="B5:C5"/>
    <mergeCell ref="B40:D40"/>
    <mergeCell ref="B41:D41"/>
    <mergeCell ref="A4:E4"/>
    <mergeCell ref="A3:F3"/>
    <mergeCell ref="A2:F2"/>
    <mergeCell ref="A1:C1"/>
    <mergeCell ref="D1:F1"/>
  </mergeCells>
  <conditionalFormatting sqref="A7:E7">
    <cfRule type="expression" dxfId="29" priority="30">
      <formula>$D$7&lt;=0</formula>
    </cfRule>
  </conditionalFormatting>
  <conditionalFormatting sqref="A8:E8">
    <cfRule type="expression" dxfId="28" priority="29">
      <formula>$D$8&lt;=0</formula>
    </cfRule>
  </conditionalFormatting>
  <conditionalFormatting sqref="A9:E9">
    <cfRule type="expression" dxfId="27" priority="28">
      <formula>$D$9&lt;=0</formula>
    </cfRule>
  </conditionalFormatting>
  <conditionalFormatting sqref="A10:E10">
    <cfRule type="expression" dxfId="26" priority="27">
      <formula>$D$10&lt;=0</formula>
    </cfRule>
  </conditionalFormatting>
  <conditionalFormatting sqref="A11:E11">
    <cfRule type="expression" dxfId="25" priority="26">
      <formula>$D$11&lt;=0</formula>
    </cfRule>
  </conditionalFormatting>
  <conditionalFormatting sqref="A12:E12">
    <cfRule type="expression" dxfId="24" priority="25">
      <formula>$D$12&lt;=0</formula>
    </cfRule>
  </conditionalFormatting>
  <conditionalFormatting sqref="A13:E13">
    <cfRule type="expression" dxfId="23" priority="24">
      <formula>$D$13&lt;=0</formula>
    </cfRule>
  </conditionalFormatting>
  <conditionalFormatting sqref="A14:E14">
    <cfRule type="expression" dxfId="22" priority="23">
      <formula>$D$14&lt;=0</formula>
    </cfRule>
  </conditionalFormatting>
  <conditionalFormatting sqref="A16:E16">
    <cfRule type="expression" dxfId="21" priority="22">
      <formula>$D$16&lt;=0</formula>
    </cfRule>
  </conditionalFormatting>
  <conditionalFormatting sqref="A17:E17">
    <cfRule type="expression" dxfId="20" priority="21">
      <formula>$D$17&lt;=0</formula>
    </cfRule>
  </conditionalFormatting>
  <conditionalFormatting sqref="A18:E18">
    <cfRule type="expression" dxfId="19" priority="20">
      <formula>$D$18&lt;=0</formula>
    </cfRule>
  </conditionalFormatting>
  <conditionalFormatting sqref="A19:E19">
    <cfRule type="expression" dxfId="18" priority="19">
      <formula>$D$19&lt;=0</formula>
    </cfRule>
  </conditionalFormatting>
  <conditionalFormatting sqref="A20:E20">
    <cfRule type="expression" dxfId="17" priority="18">
      <formula>$D$20&lt;=0</formula>
    </cfRule>
  </conditionalFormatting>
  <conditionalFormatting sqref="A21:E21 C22:C24">
    <cfRule type="expression" dxfId="16" priority="17">
      <formula>$D$21&lt;=0</formula>
    </cfRule>
  </conditionalFormatting>
  <conditionalFormatting sqref="A22:B22 D22:E22">
    <cfRule type="expression" dxfId="15" priority="16">
      <formula>$D$22&lt;=0</formula>
    </cfRule>
  </conditionalFormatting>
  <conditionalFormatting sqref="A23:B23 D23:E23">
    <cfRule type="expression" dxfId="14" priority="15">
      <formula>$D$23&lt;=0</formula>
    </cfRule>
  </conditionalFormatting>
  <conditionalFormatting sqref="A24:B24 D24:E24">
    <cfRule type="expression" dxfId="13" priority="14">
      <formula>$D$24&lt;=0</formula>
    </cfRule>
  </conditionalFormatting>
  <conditionalFormatting sqref="A26:E26">
    <cfRule type="expression" dxfId="12" priority="13">
      <formula>$D$26&lt;=0</formula>
    </cfRule>
  </conditionalFormatting>
  <conditionalFormatting sqref="A27:E27">
    <cfRule type="expression" dxfId="11" priority="12">
      <formula>$D$27&lt;=0</formula>
    </cfRule>
  </conditionalFormatting>
  <conditionalFormatting sqref="A28:E28">
    <cfRule type="expression" dxfId="10" priority="11">
      <formula>$D$28&lt;=0</formula>
    </cfRule>
  </conditionalFormatting>
  <conditionalFormatting sqref="A29:E29">
    <cfRule type="expression" dxfId="9" priority="10">
      <formula>$D$29&lt;=0</formula>
    </cfRule>
  </conditionalFormatting>
  <conditionalFormatting sqref="A30:E30">
    <cfRule type="expression" dxfId="8" priority="9">
      <formula>$D$30&lt;=0</formula>
    </cfRule>
  </conditionalFormatting>
  <conditionalFormatting sqref="A32:E32">
    <cfRule type="expression" dxfId="7" priority="8">
      <formula>$D$32&lt;=0</formula>
    </cfRule>
  </conditionalFormatting>
  <conditionalFormatting sqref="A33:E33">
    <cfRule type="expression" dxfId="6" priority="7">
      <formula>$D$33&lt;=0</formula>
    </cfRule>
  </conditionalFormatting>
  <conditionalFormatting sqref="A34:E34">
    <cfRule type="expression" dxfId="5" priority="6">
      <formula>$D$34&lt;=0</formula>
    </cfRule>
  </conditionalFormatting>
  <conditionalFormatting sqref="A36:E36">
    <cfRule type="expression" dxfId="4" priority="5">
      <formula>$D$36&lt;=0</formula>
    </cfRule>
  </conditionalFormatting>
  <conditionalFormatting sqref="A37:E37">
    <cfRule type="expression" dxfId="3" priority="4">
      <formula>$D$37&lt;=0</formula>
    </cfRule>
  </conditionalFormatting>
  <conditionalFormatting sqref="A38:E38">
    <cfRule type="expression" dxfId="2" priority="3">
      <formula>$D$38&lt;=0</formula>
    </cfRule>
  </conditionalFormatting>
  <conditionalFormatting sqref="A6:E6">
    <cfRule type="expression" dxfId="1" priority="2">
      <formula>$D$6&lt;=0</formula>
    </cfRule>
  </conditionalFormatting>
  <conditionalFormatting sqref="A39:E39">
    <cfRule type="expression" dxfId="0" priority="1">
      <formula>$D$39&lt;=0</formula>
    </cfRule>
  </conditionalFormatting>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A1:K48"/>
  <sheetViews>
    <sheetView zoomScale="80" zoomScaleNormal="80" workbookViewId="0">
      <selection activeCell="F20" sqref="F20:F22"/>
    </sheetView>
  </sheetViews>
  <sheetFormatPr defaultRowHeight="15" x14ac:dyDescent="0.25"/>
  <cols>
    <col min="1" max="1" width="66.7109375" style="1" customWidth="1"/>
    <col min="2" max="2" width="19.5703125" style="1" customWidth="1"/>
    <col min="3" max="3" width="11" style="1" customWidth="1"/>
    <col min="4" max="4" width="3.42578125" style="1" customWidth="1"/>
    <col min="5" max="5" width="38.42578125" style="1" customWidth="1"/>
    <col min="6" max="6" width="24.7109375" style="1" customWidth="1"/>
    <col min="7" max="7" width="25.28515625" style="1" customWidth="1"/>
    <col min="8" max="8" width="27.28515625" style="1" customWidth="1"/>
    <col min="9" max="16384" width="9.140625" style="1"/>
  </cols>
  <sheetData>
    <row r="1" spans="1:11" ht="96" customHeight="1" x14ac:dyDescent="0.45">
      <c r="A1" s="304" t="s">
        <v>89</v>
      </c>
      <c r="B1" s="304"/>
      <c r="C1" s="304"/>
      <c r="D1" s="136"/>
      <c r="E1" s="61" t="s">
        <v>157</v>
      </c>
      <c r="F1" s="3"/>
    </row>
    <row r="2" spans="1:11" ht="42.75" customHeight="1" x14ac:dyDescent="0.25">
      <c r="A2" s="306" t="s">
        <v>258</v>
      </c>
      <c r="B2" s="307"/>
      <c r="C2" s="307"/>
      <c r="D2" s="307"/>
      <c r="E2" s="307"/>
      <c r="F2" s="308"/>
    </row>
    <row r="3" spans="1:11" ht="31.5" customHeight="1" x14ac:dyDescent="0.25">
      <c r="A3" s="305" t="s">
        <v>252</v>
      </c>
      <c r="B3" s="305"/>
      <c r="C3" s="305"/>
      <c r="D3" s="305"/>
      <c r="E3" s="305"/>
      <c r="F3" s="305"/>
    </row>
    <row r="4" spans="1:11" ht="24.75" customHeight="1" x14ac:dyDescent="0.25">
      <c r="A4" s="309" t="s">
        <v>51</v>
      </c>
      <c r="B4" s="310"/>
      <c r="C4" s="310"/>
      <c r="D4" s="173"/>
      <c r="E4" s="310" t="s">
        <v>16</v>
      </c>
      <c r="F4" s="311"/>
      <c r="I4" s="7"/>
    </row>
    <row r="5" spans="1:11" s="167" customFormat="1" ht="24.95" customHeight="1" x14ac:dyDescent="0.25">
      <c r="A5" s="285" t="str">
        <f>'Maximize Profits'!A5</f>
        <v>Chocolate</v>
      </c>
      <c r="B5" s="295"/>
      <c r="C5" s="296"/>
      <c r="D5" s="170"/>
      <c r="E5" s="297" t="s">
        <v>251</v>
      </c>
      <c r="F5" s="303">
        <f>'Enter Orders Here'!C65</f>
        <v>0</v>
      </c>
      <c r="I5" s="171"/>
    </row>
    <row r="6" spans="1:11" ht="23.1" customHeight="1" x14ac:dyDescent="0.25">
      <c r="A6" s="133" t="str">
        <f>'Maximize Profits'!A6</f>
        <v>Organic Very Dark Chocolate</v>
      </c>
      <c r="B6" s="64">
        <f>IF('Maximize Profits'!AL6=1, 'Maximize Profits'!B6, 0)</f>
        <v>0</v>
      </c>
      <c r="C6" s="65" t="str">
        <f>IF(B6=1, "bar", "bars")</f>
        <v>bars</v>
      </c>
      <c r="D6" s="163"/>
      <c r="E6" s="297"/>
      <c r="F6" s="303"/>
      <c r="I6" s="7"/>
    </row>
    <row r="7" spans="1:11" ht="23.1" customHeight="1" x14ac:dyDescent="0.25">
      <c r="A7" s="133" t="str">
        <f>'Maximize Profits'!A7</f>
        <v>Organic Dark Chocolate with Almonds</v>
      </c>
      <c r="B7" s="64">
        <f>IF('Maximize Profits'!AL7=1, 'Maximize Profits'!B7, 0)</f>
        <v>0</v>
      </c>
      <c r="C7" s="65" t="str">
        <f t="shared" ref="C7:C14" si="0">IF(B7=1, "bar", "bars")</f>
        <v>bars</v>
      </c>
      <c r="D7" s="163"/>
      <c r="E7" s="297"/>
      <c r="F7" s="303"/>
      <c r="I7" s="7"/>
    </row>
    <row r="8" spans="1:11" ht="23.1" customHeight="1" x14ac:dyDescent="0.25">
      <c r="A8" s="133" t="str">
        <f>'Maximize Profits'!A8</f>
        <v>Organic Milk Chocolate w/ hint of Hazelnut</v>
      </c>
      <c r="B8" s="64">
        <f>IF('Maximize Profits'!AL8=1, 'Maximize Profits'!B8, 0)</f>
        <v>0</v>
      </c>
      <c r="C8" s="65" t="str">
        <f t="shared" si="0"/>
        <v>bars</v>
      </c>
      <c r="D8" s="163"/>
      <c r="E8" s="297" t="s">
        <v>250</v>
      </c>
      <c r="F8" s="300">
        <f>'Enter Orders Here'!C67</f>
        <v>0</v>
      </c>
      <c r="I8" s="7"/>
    </row>
    <row r="9" spans="1:11" ht="23.1" customHeight="1" x14ac:dyDescent="0.25">
      <c r="A9" s="133" t="str">
        <f>'Maximize Profits'!A9</f>
        <v>Organic Mint Chocolate w/ delicate Crunch</v>
      </c>
      <c r="B9" s="64">
        <f>IF('Maximize Profits'!AL9=1, 'Maximize Profits'!B9, 0)</f>
        <v>0</v>
      </c>
      <c r="C9" s="65" t="str">
        <f t="shared" si="0"/>
        <v>bars</v>
      </c>
      <c r="D9" s="163"/>
      <c r="E9" s="297"/>
      <c r="F9" s="300"/>
      <c r="I9" s="7"/>
    </row>
    <row r="10" spans="1:11" ht="23.1" customHeight="1" x14ac:dyDescent="0.25">
      <c r="A10" s="133" t="str">
        <f>'Maximize Profits'!A10</f>
        <v>Organic Espresso Bean</v>
      </c>
      <c r="B10" s="64">
        <f>IF('Maximize Profits'!AL10=1, 'Maximize Profits'!B10, 0)</f>
        <v>0</v>
      </c>
      <c r="C10" s="65" t="str">
        <f t="shared" si="0"/>
        <v>bars</v>
      </c>
      <c r="D10" s="164"/>
      <c r="E10" s="297"/>
      <c r="F10" s="300"/>
      <c r="I10" s="7"/>
      <c r="J10" s="99"/>
      <c r="K10" s="88"/>
    </row>
    <row r="11" spans="1:11" ht="23.1" customHeight="1" x14ac:dyDescent="0.25">
      <c r="A11" s="133" t="str">
        <f>'Maximize Profits'!A11</f>
        <v>Organic Orange Dark Chocolate</v>
      </c>
      <c r="B11" s="64">
        <f>IF('Maximize Profits'!AL11=1, 'Maximize Profits'!B11, 0)</f>
        <v>0</v>
      </c>
      <c r="C11" s="65" t="str">
        <f t="shared" si="0"/>
        <v>bars</v>
      </c>
      <c r="D11" s="163"/>
      <c r="E11" s="297" t="s">
        <v>9</v>
      </c>
      <c r="F11" s="300">
        <f>'Order Summary'!G103</f>
        <v>0</v>
      </c>
    </row>
    <row r="12" spans="1:11" ht="23.1" customHeight="1" x14ac:dyDescent="0.25">
      <c r="A12" s="133" t="str">
        <f>'Maximize Profits'!A12</f>
        <v>Organic Panama Extra Dark Chocolate</v>
      </c>
      <c r="B12" s="64">
        <f>IF('Maximize Profits'!AL12=1, 'Maximize Profits'!B12, 0)</f>
        <v>0</v>
      </c>
      <c r="C12" s="65" t="str">
        <f t="shared" si="0"/>
        <v>bars</v>
      </c>
      <c r="D12" s="163"/>
      <c r="E12" s="297"/>
      <c r="F12" s="300"/>
    </row>
    <row r="13" spans="1:11" ht="23.1" customHeight="1" x14ac:dyDescent="0.25">
      <c r="A13" s="133" t="str">
        <f>'Maximize Profits'!A13</f>
        <v>Organic Dark Caramel Crunch w/ Sea Salt</v>
      </c>
      <c r="B13" s="64">
        <f>IF('Maximize Profits'!AL13=1, 'Maximize Profits'!B13, 0)</f>
        <v>0</v>
      </c>
      <c r="C13" s="65" t="str">
        <f t="shared" si="0"/>
        <v>bars</v>
      </c>
      <c r="D13" s="163"/>
      <c r="E13" s="297"/>
      <c r="F13" s="300"/>
    </row>
    <row r="14" spans="1:11" ht="23.1" customHeight="1" x14ac:dyDescent="0.25">
      <c r="A14" s="133" t="str">
        <f>'Maximize Profits'!A14</f>
        <v>Organic Ecuador Dark Chocolate</v>
      </c>
      <c r="B14" s="64">
        <f>IF('Maximize Profits'!AL14=1, 'Maximize Profits'!B14, 0)</f>
        <v>0</v>
      </c>
      <c r="C14" s="65" t="str">
        <f t="shared" si="0"/>
        <v>bars</v>
      </c>
      <c r="D14" s="164"/>
      <c r="E14" s="298" t="s">
        <v>29</v>
      </c>
      <c r="F14" s="301">
        <f>'Enter Orders Here'!C67-F11</f>
        <v>0</v>
      </c>
    </row>
    <row r="15" spans="1:11" s="167" customFormat="1" ht="24.95" customHeight="1" x14ac:dyDescent="0.25">
      <c r="A15" s="285" t="str">
        <f>'Maximize Profits'!A15</f>
        <v>Coffee</v>
      </c>
      <c r="B15" s="295"/>
      <c r="C15" s="296"/>
      <c r="D15" s="169"/>
      <c r="E15" s="298"/>
      <c r="F15" s="301"/>
    </row>
    <row r="16" spans="1:11" ht="20.100000000000001" customHeight="1" x14ac:dyDescent="0.25">
      <c r="A16" s="133" t="str">
        <f>'Maximize Profits'!A16</f>
        <v>Organic French Roast</v>
      </c>
      <c r="B16" s="64">
        <f>IF('Maximize Profits'!AL16=1, 'Maximize Profits'!B16, 0)</f>
        <v>0</v>
      </c>
      <c r="C16" s="65" t="str">
        <f>IF(B16=1, "bag", "bags")</f>
        <v>bags</v>
      </c>
      <c r="D16" s="163"/>
      <c r="E16" s="298"/>
      <c r="F16" s="301"/>
      <c r="H16" s="2"/>
    </row>
    <row r="17" spans="1:7" ht="20.100000000000001" customHeight="1" x14ac:dyDescent="0.25">
      <c r="A17" s="133" t="str">
        <f>'Maximize Profits'!A17</f>
        <v>Organic Mind, Body &amp; Soul - Ground</v>
      </c>
      <c r="B17" s="64">
        <f>IF('Maximize Profits'!AL17=1, 'Maximize Profits'!B17, 0)</f>
        <v>0</v>
      </c>
      <c r="C17" s="65" t="str">
        <f t="shared" ref="C17:C20" si="1">IF(B17=1, "bag", "bags")</f>
        <v>bags</v>
      </c>
      <c r="D17" s="164"/>
      <c r="E17" s="283" t="s">
        <v>92</v>
      </c>
      <c r="F17" s="284" t="str">
        <f>IF(F11=0, "-", F14/('Enter Orders Here'!C67))</f>
        <v>-</v>
      </c>
    </row>
    <row r="18" spans="1:7" ht="20.100000000000001" customHeight="1" x14ac:dyDescent="0.25">
      <c r="A18" s="133" t="str">
        <f>'Maximize Profits'!A18</f>
        <v>Organic Mind, Body &amp; Soul - Whole Bean</v>
      </c>
      <c r="B18" s="64">
        <f>IF('Maximize Profits'!AL18=1, 'Maximize Profits'!B18, 0)</f>
        <v>0</v>
      </c>
      <c r="C18" s="65" t="str">
        <f t="shared" si="1"/>
        <v>bags</v>
      </c>
      <c r="D18" s="163"/>
      <c r="E18" s="283"/>
      <c r="F18" s="284"/>
    </row>
    <row r="19" spans="1:7" ht="20.100000000000001" customHeight="1" x14ac:dyDescent="0.25">
      <c r="A19" s="133" t="str">
        <f>'Maximize Profits'!A19</f>
        <v>Organic Love Buzz</v>
      </c>
      <c r="B19" s="64">
        <f>IF('Maximize Profits'!AL19=1, 'Maximize Profits'!B19, 0)</f>
        <v>0</v>
      </c>
      <c r="C19" s="65" t="str">
        <f t="shared" si="1"/>
        <v>bags</v>
      </c>
      <c r="D19" s="163"/>
      <c r="E19" s="299"/>
      <c r="F19" s="302"/>
    </row>
    <row r="20" spans="1:7" ht="20.100000000000001" customHeight="1" x14ac:dyDescent="0.25">
      <c r="A20" s="133" t="str">
        <f>'Maximize Profits'!A20</f>
        <v>Hazelnut Crème</v>
      </c>
      <c r="B20" s="64">
        <f>IF('Maximize Profits'!AL20=1, 'Maximize Profits'!B20, 0)</f>
        <v>0</v>
      </c>
      <c r="C20" s="65" t="str">
        <f t="shared" si="1"/>
        <v>bags</v>
      </c>
      <c r="D20" s="164"/>
      <c r="E20" s="298" t="s">
        <v>93</v>
      </c>
      <c r="F20" s="301" t="str">
        <f>IF(SUM(B6:B39)=0,"-", 'Enter Orders Here'!C67+'Maximize Profits'!AM40-'Profit Summary'!F11)</f>
        <v>-</v>
      </c>
    </row>
    <row r="21" spans="1:7" ht="20.100000000000001" customHeight="1" x14ac:dyDescent="0.25">
      <c r="A21" s="133" t="str">
        <f>'Maximize Profits'!A21</f>
        <v>Organic Proud Mama</v>
      </c>
      <c r="B21" s="64">
        <f>IF('Maximize Profits'!AL21=1, 'Maximize Profits'!B21, 0)</f>
        <v>0</v>
      </c>
      <c r="C21" s="65" t="str">
        <f t="shared" ref="C21:C24" si="2">IF(B21=1, "can", "cans")</f>
        <v>cans</v>
      </c>
      <c r="D21" s="163"/>
      <c r="E21" s="298"/>
      <c r="F21" s="301"/>
    </row>
    <row r="22" spans="1:7" ht="20.100000000000001" customHeight="1" x14ac:dyDescent="0.25">
      <c r="A22" s="133" t="str">
        <f>'Maximize Profits'!A22</f>
        <v>Organic Mighty Morning</v>
      </c>
      <c r="B22" s="64">
        <f>IF('Maximize Profits'!AL22=1, 'Maximize Profits'!B22, 0)</f>
        <v>0</v>
      </c>
      <c r="C22" s="65" t="str">
        <f t="shared" si="2"/>
        <v>cans</v>
      </c>
      <c r="D22" s="163"/>
      <c r="E22" s="298"/>
      <c r="F22" s="301"/>
    </row>
    <row r="23" spans="1:7" ht="20.100000000000001" customHeight="1" x14ac:dyDescent="0.25">
      <c r="A23" s="133" t="str">
        <f>'Maximize Profits'!A23</f>
        <v>Organic One Harvest</v>
      </c>
      <c r="B23" s="64">
        <f>IF('Maximize Profits'!AL23=1, 'Maximize Profits'!B23, 0)</f>
        <v>0</v>
      </c>
      <c r="C23" s="65" t="str">
        <f t="shared" si="2"/>
        <v>cans</v>
      </c>
      <c r="D23" s="163"/>
      <c r="E23" s="283" t="s">
        <v>94</v>
      </c>
      <c r="F23" s="284" t="str">
        <f>IF(F20="-","-",F20/('Enter Orders Here'!C67 + 'Maximize Profits'!AM40))</f>
        <v>-</v>
      </c>
      <c r="G23" s="11"/>
    </row>
    <row r="24" spans="1:7" ht="20.100000000000001" customHeight="1" x14ac:dyDescent="0.25">
      <c r="A24" s="133" t="str">
        <f>'Maximize Profits'!A24</f>
        <v>Organic Bountiful Decaf</v>
      </c>
      <c r="B24" s="64">
        <f>IF('Maximize Profits'!AL24=1, 'Maximize Profits'!B24, 0)</f>
        <v>0</v>
      </c>
      <c r="C24" s="65" t="str">
        <f t="shared" si="2"/>
        <v>cans</v>
      </c>
      <c r="D24" s="162"/>
      <c r="E24" s="283"/>
      <c r="F24" s="284"/>
    </row>
    <row r="25" spans="1:7" s="167" customFormat="1" ht="24.95" customHeight="1" x14ac:dyDescent="0.25">
      <c r="A25" s="285" t="str">
        <f>'Maximize Profits'!A25</f>
        <v>Tea</v>
      </c>
      <c r="B25" s="286"/>
      <c r="C25" s="287"/>
      <c r="D25" s="168"/>
      <c r="E25" s="283"/>
      <c r="F25" s="284"/>
    </row>
    <row r="26" spans="1:7" ht="20.100000000000001" customHeight="1" x14ac:dyDescent="0.25">
      <c r="A26" s="133" t="str">
        <f>'Maximize Profits'!A26</f>
        <v>Organic English Breakfast</v>
      </c>
      <c r="B26" s="64">
        <f>IF('Maximize Profits'!AL26=1, 'Maximize Profits'!B26, 0)</f>
        <v>0</v>
      </c>
      <c r="C26" s="65" t="str">
        <f>IF(B26=1, "box", "boxes")</f>
        <v>boxes</v>
      </c>
      <c r="D26" s="162"/>
      <c r="E26" s="283" t="s">
        <v>95</v>
      </c>
      <c r="F26" s="284" t="str">
        <f>IF(F11=0,"-",IF(F20="-",(F14+'Maximize Profits'!AL41)/('Enter Orders Here'!C67+'Maximize Profits'!AM41),(F20+'Maximize Profits'!AO40)/('Enter Orders Here'!C67+'Maximize Profits'!AM41)))</f>
        <v>-</v>
      </c>
    </row>
    <row r="27" spans="1:7" ht="20.100000000000001" customHeight="1" x14ac:dyDescent="0.25">
      <c r="A27" s="133" t="str">
        <f>'Maximize Profits'!A27</f>
        <v>Organic Chai</v>
      </c>
      <c r="B27" s="64">
        <f>IF('Maximize Profits'!AL27=1, 'Maximize Profits'!B27, 0)</f>
        <v>0</v>
      </c>
      <c r="C27" s="65" t="str">
        <f t="shared" ref="C27:C30" si="3">IF(B27=1, "box", "boxes")</f>
        <v>boxes</v>
      </c>
      <c r="D27" s="162"/>
      <c r="E27" s="283"/>
      <c r="F27" s="284"/>
    </row>
    <row r="28" spans="1:7" ht="20.100000000000001" customHeight="1" x14ac:dyDescent="0.25">
      <c r="A28" s="133" t="str">
        <f>'Maximize Profits'!A28</f>
        <v>Organic Jasmine Green Tea</v>
      </c>
      <c r="B28" s="64">
        <f>IF('Maximize Profits'!AL28=1, 'Maximize Profits'!B28, 0)</f>
        <v>0</v>
      </c>
      <c r="C28" s="65" t="str">
        <f t="shared" si="3"/>
        <v>boxes</v>
      </c>
      <c r="D28" s="162"/>
      <c r="E28" s="283"/>
      <c r="F28" s="284"/>
    </row>
    <row r="29" spans="1:7" ht="20.100000000000001" customHeight="1" x14ac:dyDescent="0.25">
      <c r="A29" s="133" t="str">
        <f>'Maximize Profits'!A29</f>
        <v>Organic Rooibos</v>
      </c>
      <c r="B29" s="64">
        <f>IF('Maximize Profits'!AL29=1, 'Maximize Profits'!B29, 0)</f>
        <v>0</v>
      </c>
      <c r="C29" s="65" t="str">
        <f t="shared" si="3"/>
        <v>boxes</v>
      </c>
      <c r="D29" s="162"/>
      <c r="E29" s="277" t="s">
        <v>260</v>
      </c>
      <c r="F29" s="278"/>
    </row>
    <row r="30" spans="1:7" ht="20.100000000000001" customHeight="1" x14ac:dyDescent="0.25">
      <c r="A30" s="133" t="str">
        <f>'Maximize Profits'!A30</f>
        <v>Organic Peppermint</v>
      </c>
      <c r="B30" s="64">
        <f>IF('Maximize Profits'!AL30=1, 'Maximize Profits'!B30, 0)</f>
        <v>0</v>
      </c>
      <c r="C30" s="65" t="str">
        <f t="shared" si="3"/>
        <v>boxes</v>
      </c>
      <c r="D30" s="162"/>
      <c r="E30" s="279"/>
      <c r="F30" s="280"/>
    </row>
    <row r="31" spans="1:7" s="167" customFormat="1" ht="24.95" customHeight="1" x14ac:dyDescent="0.25">
      <c r="A31" s="285" t="str">
        <f>'Maximize Profits'!A31</f>
        <v>Cocoa</v>
      </c>
      <c r="B31" s="286"/>
      <c r="C31" s="287"/>
      <c r="D31" s="165"/>
      <c r="E31" s="281"/>
      <c r="F31" s="282"/>
    </row>
    <row r="32" spans="1:7" ht="20.100000000000001" customHeight="1" x14ac:dyDescent="0.25">
      <c r="A32" s="133" t="str">
        <f>'Maximize Profits'!A32</f>
        <v>Organic Hot Cocoa</v>
      </c>
      <c r="B32" s="64">
        <f>IF('Maximize Profits'!AL32=1, 'Maximize Profits'!B32, 0)</f>
        <v>0</v>
      </c>
      <c r="C32" s="65" t="str">
        <f>IF(B32=1, "can", "cans")</f>
        <v>cans</v>
      </c>
      <c r="D32" s="162"/>
      <c r="E32" s="135"/>
      <c r="F32" s="135"/>
    </row>
    <row r="33" spans="1:7" ht="20.100000000000001" customHeight="1" x14ac:dyDescent="0.25">
      <c r="A33" s="133" t="str">
        <f>'Maximize Profits'!A33</f>
        <v>Organic Spicy Hot Cocoa</v>
      </c>
      <c r="B33" s="64">
        <f>IF('Maximize Profits'!AL33=1, 'Maximize Profits'!B33, 0)</f>
        <v>0</v>
      </c>
      <c r="C33" s="65" t="str">
        <f t="shared" ref="C33:C34" si="4">IF(B33=1, "can", "cans")</f>
        <v>cans</v>
      </c>
      <c r="D33" s="162"/>
      <c r="E33" s="135"/>
      <c r="F33" s="135"/>
    </row>
    <row r="34" spans="1:7" ht="20.100000000000001" customHeight="1" x14ac:dyDescent="0.25">
      <c r="A34" s="133" t="str">
        <f>'Maximize Profits'!A34</f>
        <v>Organic Baking Cocoa</v>
      </c>
      <c r="B34" s="64">
        <f>IF('Maximize Profits'!AL34=1, 'Maximize Profits'!B34, 0)</f>
        <v>0</v>
      </c>
      <c r="C34" s="65" t="str">
        <f t="shared" si="4"/>
        <v>cans</v>
      </c>
      <c r="D34" s="162"/>
      <c r="E34" s="135"/>
      <c r="F34" s="135"/>
    </row>
    <row r="35" spans="1:7" s="167" customFormat="1" ht="24.95" customHeight="1" x14ac:dyDescent="0.25">
      <c r="A35" s="285" t="str">
        <f>'Maximize Profits'!A35</f>
        <v>Fair Foods</v>
      </c>
      <c r="B35" s="286"/>
      <c r="C35" s="287"/>
      <c r="D35" s="165"/>
      <c r="E35" s="166"/>
      <c r="F35" s="166"/>
    </row>
    <row r="36" spans="1:7" ht="20.100000000000001" customHeight="1" x14ac:dyDescent="0.25">
      <c r="A36" s="133" t="str">
        <f>'Maximize Profits'!A36</f>
        <v>Apricot Geobar</v>
      </c>
      <c r="B36" s="64">
        <f>IF('Maximize Profits'!AL36=1, 'Maximize Profits'!B36, 0)</f>
        <v>0</v>
      </c>
      <c r="C36" s="65" t="str">
        <f>IF(B36=1, "box", "boxes")</f>
        <v>boxes</v>
      </c>
      <c r="D36" s="162"/>
      <c r="E36" s="135"/>
      <c r="F36" s="135"/>
    </row>
    <row r="37" spans="1:7" ht="20.100000000000001" customHeight="1" x14ac:dyDescent="0.25">
      <c r="A37" s="133" t="str">
        <f>'Maximize Profits'!A37</f>
        <v>Chocolate Raisin Geobar</v>
      </c>
      <c r="B37" s="64">
        <f>IF('Maximize Profits'!AL37=1, 'Maximize Profits'!B37, 0)</f>
        <v>0</v>
      </c>
      <c r="C37" s="65" t="str">
        <f t="shared" ref="C37:C38" si="5">IF(B37=1, "box", "boxes")</f>
        <v>boxes</v>
      </c>
      <c r="D37" s="162"/>
      <c r="E37" s="135"/>
      <c r="F37" s="135"/>
    </row>
    <row r="38" spans="1:7" ht="20.100000000000001" customHeight="1" x14ac:dyDescent="0.25">
      <c r="A38" s="133" t="str">
        <f>'Maximize Profits'!A38</f>
        <v>Mixed Berries Geobar</v>
      </c>
      <c r="B38" s="64">
        <f>IF('Maximize Profits'!AL38=1, 'Maximize Profits'!B38, 0)</f>
        <v>0</v>
      </c>
      <c r="C38" s="65" t="str">
        <f t="shared" si="5"/>
        <v>boxes</v>
      </c>
      <c r="D38" s="162"/>
      <c r="E38" s="135"/>
      <c r="F38" s="135"/>
    </row>
    <row r="39" spans="1:7" ht="20.100000000000001" customHeight="1" x14ac:dyDescent="0.25">
      <c r="A39" s="133" t="str">
        <f>'Maximize Profits'!A39</f>
        <v>Olive Oil</v>
      </c>
      <c r="B39" s="64">
        <f>IF('Maximize Profits'!AL39=1, 'Maximize Profits'!B39, 0)</f>
        <v>0</v>
      </c>
      <c r="C39" s="65" t="str">
        <f>IF(B39=1, "bottle", "bottles")</f>
        <v>bottles</v>
      </c>
      <c r="D39" s="162"/>
      <c r="E39" s="135"/>
      <c r="F39" s="135"/>
    </row>
    <row r="40" spans="1:7" ht="20.100000000000001" customHeight="1" x14ac:dyDescent="0.25">
      <c r="A40" s="288" t="s">
        <v>262</v>
      </c>
      <c r="B40" s="289"/>
      <c r="C40" s="290"/>
      <c r="D40" s="134"/>
      <c r="E40" s="135"/>
      <c r="F40" s="135"/>
    </row>
    <row r="41" spans="1:7" ht="20.100000000000001" customHeight="1" x14ac:dyDescent="0.25">
      <c r="A41" s="291"/>
      <c r="B41" s="292"/>
      <c r="C41" s="293"/>
      <c r="D41" s="134"/>
      <c r="E41" s="135"/>
      <c r="F41" s="135"/>
    </row>
    <row r="42" spans="1:7" ht="20.100000000000001" customHeight="1" x14ac:dyDescent="0.25">
      <c r="A42" s="269"/>
      <c r="B42" s="294"/>
      <c r="C42" s="270"/>
      <c r="D42" s="134"/>
      <c r="E42" s="135"/>
      <c r="F42" s="135"/>
    </row>
    <row r="43" spans="1:7" ht="15" customHeight="1" x14ac:dyDescent="0.25">
      <c r="A43" s="92"/>
      <c r="B43" s="92"/>
      <c r="E43" s="135"/>
      <c r="F43" s="135"/>
    </row>
    <row r="44" spans="1:7" ht="33" customHeight="1" x14ac:dyDescent="0.25">
      <c r="A44" s="274" t="s">
        <v>259</v>
      </c>
      <c r="B44" s="275"/>
      <c r="C44" s="275"/>
      <c r="D44" s="275"/>
      <c r="E44" s="275"/>
      <c r="F44" s="276"/>
      <c r="G44" s="2"/>
    </row>
    <row r="46" spans="1:7" ht="18" x14ac:dyDescent="0.25">
      <c r="E46" s="14"/>
    </row>
    <row r="47" spans="1:7" ht="18" x14ac:dyDescent="0.25">
      <c r="E47" s="14"/>
    </row>
    <row r="48" spans="1:7" ht="18" x14ac:dyDescent="0.25">
      <c r="E48" s="14"/>
    </row>
  </sheetData>
  <sheetProtection password="960F" sheet="1" objects="1" scenarios="1" selectLockedCells="1"/>
  <mergeCells count="29">
    <mergeCell ref="A1:C1"/>
    <mergeCell ref="A3:F3"/>
    <mergeCell ref="A2:F2"/>
    <mergeCell ref="A4:C4"/>
    <mergeCell ref="E4:F4"/>
    <mergeCell ref="A5:C5"/>
    <mergeCell ref="F26:F28"/>
    <mergeCell ref="E11:E13"/>
    <mergeCell ref="E20:E22"/>
    <mergeCell ref="E17:E19"/>
    <mergeCell ref="F11:F13"/>
    <mergeCell ref="F14:F16"/>
    <mergeCell ref="F17:F19"/>
    <mergeCell ref="F20:F22"/>
    <mergeCell ref="E14:E16"/>
    <mergeCell ref="E8:E10"/>
    <mergeCell ref="F8:F10"/>
    <mergeCell ref="E5:E7"/>
    <mergeCell ref="F5:F7"/>
    <mergeCell ref="A15:C15"/>
    <mergeCell ref="A44:F44"/>
    <mergeCell ref="E29:F31"/>
    <mergeCell ref="E26:E28"/>
    <mergeCell ref="E23:E25"/>
    <mergeCell ref="F23:F25"/>
    <mergeCell ref="A35:C35"/>
    <mergeCell ref="A25:C25"/>
    <mergeCell ref="A31:C31"/>
    <mergeCell ref="A40:C42"/>
  </mergeCells>
  <printOptions horizontalCentered="1"/>
  <pageMargins left="0.25" right="0.25" top="0.25" bottom="0.25" header="0" footer="0"/>
  <pageSetup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107"/>
  <sheetViews>
    <sheetView showGridLines="0" showRowColHeaders="0" zoomScale="80" zoomScaleNormal="80" workbookViewId="0">
      <selection activeCell="F5" sqref="F5"/>
    </sheetView>
  </sheetViews>
  <sheetFormatPr defaultRowHeight="15" x14ac:dyDescent="0.25"/>
  <cols>
    <col min="1" max="1" width="10.42578125" style="131" customWidth="1"/>
    <col min="2" max="2" width="17.140625" style="1" customWidth="1"/>
    <col min="3" max="3" width="38.85546875" style="1" customWidth="1"/>
    <col min="4" max="4" width="18.85546875" style="1" customWidth="1"/>
    <col min="5" max="5" width="16.140625" style="1" customWidth="1"/>
    <col min="6" max="6" width="16.5703125" style="1" customWidth="1"/>
    <col min="7" max="7" width="17.7109375" style="1" customWidth="1"/>
    <col min="8" max="8" width="25.28515625" style="1" hidden="1" customWidth="1"/>
    <col min="9" max="9" width="27.28515625" style="1" hidden="1" customWidth="1"/>
    <col min="10" max="16384" width="9.140625" style="1"/>
  </cols>
  <sheetData>
    <row r="1" spans="1:7" ht="104.25" customHeight="1" x14ac:dyDescent="0.45">
      <c r="A1" s="262" t="s">
        <v>89</v>
      </c>
      <c r="B1" s="262"/>
      <c r="C1" s="262"/>
      <c r="D1" s="262"/>
      <c r="E1" s="61" t="s">
        <v>157</v>
      </c>
      <c r="F1" s="172"/>
    </row>
    <row r="2" spans="1:7" ht="18" customHeight="1" x14ac:dyDescent="0.25">
      <c r="A2" s="312"/>
      <c r="B2" s="312"/>
      <c r="C2" s="312"/>
      <c r="D2" s="312"/>
      <c r="E2" s="312"/>
      <c r="F2" s="312"/>
      <c r="G2" s="312"/>
    </row>
    <row r="3" spans="1:7" ht="39.75" customHeight="1" x14ac:dyDescent="0.25">
      <c r="A3" s="333" t="s">
        <v>252</v>
      </c>
      <c r="B3" s="333"/>
      <c r="C3" s="333"/>
      <c r="D3" s="333"/>
      <c r="E3" s="333"/>
      <c r="F3" s="333"/>
      <c r="G3" s="333"/>
    </row>
    <row r="4" spans="1:7" ht="43.5" customHeight="1" x14ac:dyDescent="0.25">
      <c r="A4" s="24" t="s">
        <v>254</v>
      </c>
      <c r="B4" s="330" t="s">
        <v>5</v>
      </c>
      <c r="C4" s="331"/>
      <c r="D4" s="24" t="s">
        <v>4</v>
      </c>
      <c r="E4" s="24" t="s">
        <v>255</v>
      </c>
      <c r="F4" s="24" t="s">
        <v>256</v>
      </c>
      <c r="G4" s="24" t="s">
        <v>6</v>
      </c>
    </row>
    <row r="5" spans="1:7" ht="21" customHeight="1" x14ac:dyDescent="0.25">
      <c r="A5" s="4" t="s">
        <v>13</v>
      </c>
      <c r="B5" s="328" t="s">
        <v>12</v>
      </c>
      <c r="C5" s="332"/>
      <c r="D5" s="4">
        <v>46239</v>
      </c>
      <c r="E5" s="138" t="s">
        <v>13</v>
      </c>
      <c r="F5" s="129">
        <f>IF(G103=0,0,IF(G103&lt;600,5,IF(AND(G103&gt;=600,G103&lt;1200),10,IF(AND(G103&gt;=1200,G103&lt;1800),15,IF(AND(G103&gt;=1800,G103&lt;2400),20,IF(AND(G103&gt;=2400,G103&lt;3000),25,IF(G103&gt;=3000,30)))))))</f>
        <v>0</v>
      </c>
      <c r="G5" s="8" t="s">
        <v>14</v>
      </c>
    </row>
    <row r="6" spans="1:7" ht="21" customHeight="1" x14ac:dyDescent="0.25">
      <c r="A6" s="4" t="s">
        <v>13</v>
      </c>
      <c r="B6" s="328" t="s">
        <v>11</v>
      </c>
      <c r="C6" s="332"/>
      <c r="D6" s="4">
        <v>46240</v>
      </c>
      <c r="E6" s="138" t="s">
        <v>13</v>
      </c>
      <c r="F6" s="130">
        <f>IF(F5=0, 0, F5+5)</f>
        <v>0</v>
      </c>
      <c r="G6" s="8" t="s">
        <v>14</v>
      </c>
    </row>
    <row r="7" spans="1:7" ht="21" customHeight="1" x14ac:dyDescent="0.25">
      <c r="A7" s="334" t="s">
        <v>165</v>
      </c>
      <c r="B7" s="319" t="s">
        <v>115</v>
      </c>
      <c r="C7" s="320"/>
      <c r="D7" s="327">
        <v>18600</v>
      </c>
      <c r="E7" s="128" t="s">
        <v>241</v>
      </c>
      <c r="F7" s="5">
        <f>IF('Maximize Profits'!AL6=1, 'Maximize Profits'!AI6+1, 'Maximize Profits'!AI6)</f>
        <v>0</v>
      </c>
      <c r="G7" s="6">
        <f>F7*30</f>
        <v>0</v>
      </c>
    </row>
    <row r="8" spans="1:7" ht="21" customHeight="1" x14ac:dyDescent="0.25">
      <c r="A8" s="334"/>
      <c r="B8" s="321"/>
      <c r="C8" s="322"/>
      <c r="D8" s="327"/>
      <c r="E8" s="137" t="s">
        <v>240</v>
      </c>
      <c r="F8" s="22">
        <f>IF('Maximize Profits'!AL6=1, 0, 'Maximize Profits'!AJ6)</f>
        <v>0</v>
      </c>
      <c r="G8" s="23">
        <f>F8*3.75</f>
        <v>0</v>
      </c>
    </row>
    <row r="9" spans="1:7" ht="21" customHeight="1" x14ac:dyDescent="0.25">
      <c r="A9" s="334" t="s">
        <v>159</v>
      </c>
      <c r="B9" s="319" t="s">
        <v>77</v>
      </c>
      <c r="C9" s="320"/>
      <c r="D9" s="327">
        <v>18601</v>
      </c>
      <c r="E9" s="128" t="s">
        <v>241</v>
      </c>
      <c r="F9" s="5">
        <f>IF('Maximize Profits'!AL7=1, 'Maximize Profits'!AI7+1, 'Maximize Profits'!AI7)</f>
        <v>0</v>
      </c>
      <c r="G9" s="6">
        <f>F9*30</f>
        <v>0</v>
      </c>
    </row>
    <row r="10" spans="1:7" ht="21" customHeight="1" x14ac:dyDescent="0.25">
      <c r="A10" s="334"/>
      <c r="B10" s="321"/>
      <c r="C10" s="322"/>
      <c r="D10" s="327"/>
      <c r="E10" s="137" t="s">
        <v>240</v>
      </c>
      <c r="F10" s="22">
        <f>IF('Maximize Profits'!AL7=1, 0, 'Maximize Profits'!AJ7)</f>
        <v>0</v>
      </c>
      <c r="G10" s="23">
        <f>F10*3.75</f>
        <v>0</v>
      </c>
    </row>
    <row r="11" spans="1:7" ht="21" customHeight="1" x14ac:dyDescent="0.25">
      <c r="A11" s="334" t="s">
        <v>158</v>
      </c>
      <c r="B11" s="319" t="s">
        <v>109</v>
      </c>
      <c r="C11" s="320"/>
      <c r="D11" s="327">
        <v>18602</v>
      </c>
      <c r="E11" s="128" t="s">
        <v>241</v>
      </c>
      <c r="F11" s="5">
        <f>IF('Maximize Profits'!AL8=1, 'Maximize Profits'!AI8+1, 'Maximize Profits'!AI8)</f>
        <v>0</v>
      </c>
      <c r="G11" s="6">
        <f>F11*30</f>
        <v>0</v>
      </c>
    </row>
    <row r="12" spans="1:7" ht="21" customHeight="1" x14ac:dyDescent="0.25">
      <c r="A12" s="334"/>
      <c r="B12" s="321"/>
      <c r="C12" s="322"/>
      <c r="D12" s="327"/>
      <c r="E12" s="137" t="s">
        <v>240</v>
      </c>
      <c r="F12" s="22">
        <f>IF('Maximize Profits'!AL8=1, 0, 'Maximize Profits'!AJ8)</f>
        <v>0</v>
      </c>
      <c r="G12" s="23">
        <f>F12*3.75</f>
        <v>0</v>
      </c>
    </row>
    <row r="13" spans="1:7" ht="21" customHeight="1" x14ac:dyDescent="0.25">
      <c r="A13" s="334" t="s">
        <v>160</v>
      </c>
      <c r="B13" s="319" t="s">
        <v>108</v>
      </c>
      <c r="C13" s="320"/>
      <c r="D13" s="327">
        <v>18604</v>
      </c>
      <c r="E13" s="128" t="s">
        <v>241</v>
      </c>
      <c r="F13" s="5">
        <f>IF('Maximize Profits'!AL9=1, 'Maximize Profits'!AI9+1, 'Maximize Profits'!AI9)</f>
        <v>0</v>
      </c>
      <c r="G13" s="6">
        <f>F13*30</f>
        <v>0</v>
      </c>
    </row>
    <row r="14" spans="1:7" ht="21" customHeight="1" x14ac:dyDescent="0.25">
      <c r="A14" s="334"/>
      <c r="B14" s="321"/>
      <c r="C14" s="322"/>
      <c r="D14" s="327"/>
      <c r="E14" s="137" t="s">
        <v>240</v>
      </c>
      <c r="F14" s="22">
        <f>IF('Maximize Profits'!AL9=1, 0, 'Maximize Profits'!AJ9)</f>
        <v>0</v>
      </c>
      <c r="G14" s="23">
        <f>F14*3.75</f>
        <v>0</v>
      </c>
    </row>
    <row r="15" spans="1:7" ht="21" customHeight="1" x14ac:dyDescent="0.25">
      <c r="A15" s="334" t="s">
        <v>161</v>
      </c>
      <c r="B15" s="319" t="s">
        <v>112</v>
      </c>
      <c r="C15" s="320"/>
      <c r="D15" s="327">
        <v>18605</v>
      </c>
      <c r="E15" s="128" t="s">
        <v>241</v>
      </c>
      <c r="F15" s="5">
        <f>IF('Maximize Profits'!AL10=1, 'Maximize Profits'!AI10+1, 'Maximize Profits'!AI10)</f>
        <v>0</v>
      </c>
      <c r="G15" s="6">
        <f>F15*30</f>
        <v>0</v>
      </c>
    </row>
    <row r="16" spans="1:7" ht="21" customHeight="1" x14ac:dyDescent="0.25">
      <c r="A16" s="334"/>
      <c r="B16" s="321"/>
      <c r="C16" s="322"/>
      <c r="D16" s="327"/>
      <c r="E16" s="137" t="s">
        <v>240</v>
      </c>
      <c r="F16" s="22">
        <f>IF('Maximize Profits'!AL10=1, 0, 'Maximize Profits'!AJ10)</f>
        <v>0</v>
      </c>
      <c r="G16" s="23">
        <f>F16*3.75</f>
        <v>0</v>
      </c>
    </row>
    <row r="17" spans="1:7" ht="21" customHeight="1" x14ac:dyDescent="0.25">
      <c r="A17" s="334" t="s">
        <v>163</v>
      </c>
      <c r="B17" s="319" t="s">
        <v>113</v>
      </c>
      <c r="C17" s="320"/>
      <c r="D17" s="327">
        <v>18606</v>
      </c>
      <c r="E17" s="128" t="s">
        <v>241</v>
      </c>
      <c r="F17" s="5">
        <f>IF('Maximize Profits'!AL11=1, 'Maximize Profits'!AI11+1, 'Maximize Profits'!AI11)</f>
        <v>0</v>
      </c>
      <c r="G17" s="6">
        <f>F17*30</f>
        <v>0</v>
      </c>
    </row>
    <row r="18" spans="1:7" ht="21" customHeight="1" x14ac:dyDescent="0.25">
      <c r="A18" s="334"/>
      <c r="B18" s="321"/>
      <c r="C18" s="322"/>
      <c r="D18" s="327"/>
      <c r="E18" s="137" t="s">
        <v>240</v>
      </c>
      <c r="F18" s="22">
        <f>IF('Maximize Profits'!AL11=1, 0, 'Maximize Profits'!AJ11)</f>
        <v>0</v>
      </c>
      <c r="G18" s="23">
        <f>F18*3.75</f>
        <v>0</v>
      </c>
    </row>
    <row r="19" spans="1:7" ht="21" customHeight="1" x14ac:dyDescent="0.25">
      <c r="A19" s="334" t="s">
        <v>164</v>
      </c>
      <c r="B19" s="319" t="s">
        <v>114</v>
      </c>
      <c r="C19" s="320"/>
      <c r="D19" s="327">
        <v>18607</v>
      </c>
      <c r="E19" s="128" t="s">
        <v>241</v>
      </c>
      <c r="F19" s="5">
        <f>IF('Maximize Profits'!AL12=1, 'Maximize Profits'!AI12+1, 'Maximize Profits'!AI12)</f>
        <v>0</v>
      </c>
      <c r="G19" s="6">
        <f>F19*30</f>
        <v>0</v>
      </c>
    </row>
    <row r="20" spans="1:7" ht="21" customHeight="1" x14ac:dyDescent="0.25">
      <c r="A20" s="334"/>
      <c r="B20" s="321"/>
      <c r="C20" s="322"/>
      <c r="D20" s="327"/>
      <c r="E20" s="137" t="s">
        <v>240</v>
      </c>
      <c r="F20" s="22">
        <f>IF('Maximize Profits'!AL12=1, 0, 'Maximize Profits'!AJ12)</f>
        <v>0</v>
      </c>
      <c r="G20" s="23">
        <f>F20*3.75</f>
        <v>0</v>
      </c>
    </row>
    <row r="21" spans="1:7" ht="21" customHeight="1" x14ac:dyDescent="0.25">
      <c r="A21" s="334" t="s">
        <v>162</v>
      </c>
      <c r="B21" s="319" t="s">
        <v>237</v>
      </c>
      <c r="C21" s="320"/>
      <c r="D21" s="327">
        <v>18608</v>
      </c>
      <c r="E21" s="128" t="s">
        <v>241</v>
      </c>
      <c r="F21" s="5">
        <f>IF('Maximize Profits'!AL13=1, 'Maximize Profits'!AI13+1, 'Maximize Profits'!AI13)</f>
        <v>0</v>
      </c>
      <c r="G21" s="6">
        <f>F21*30</f>
        <v>0</v>
      </c>
    </row>
    <row r="22" spans="1:7" ht="21" customHeight="1" x14ac:dyDescent="0.25">
      <c r="A22" s="334"/>
      <c r="B22" s="321"/>
      <c r="C22" s="322"/>
      <c r="D22" s="327"/>
      <c r="E22" s="137" t="s">
        <v>240</v>
      </c>
      <c r="F22" s="22">
        <f>IF('Maximize Profits'!AL13=1, 0, 'Maximize Profits'!AJ13)</f>
        <v>0</v>
      </c>
      <c r="G22" s="23">
        <f>F22*3.75</f>
        <v>0</v>
      </c>
    </row>
    <row r="23" spans="1:7" ht="21" customHeight="1" x14ac:dyDescent="0.25">
      <c r="A23" s="334" t="s">
        <v>166</v>
      </c>
      <c r="B23" s="319" t="s">
        <v>15</v>
      </c>
      <c r="C23" s="320"/>
      <c r="D23" s="327">
        <v>18609</v>
      </c>
      <c r="E23" s="128" t="s">
        <v>241</v>
      </c>
      <c r="F23" s="5">
        <f>IF('Maximize Profits'!AL14=1, 'Maximize Profits'!AI14+1, 'Maximize Profits'!AI14)</f>
        <v>0</v>
      </c>
      <c r="G23" s="6">
        <f>F23*30</f>
        <v>0</v>
      </c>
    </row>
    <row r="24" spans="1:7" ht="21" customHeight="1" x14ac:dyDescent="0.25">
      <c r="A24" s="334"/>
      <c r="B24" s="321"/>
      <c r="C24" s="322"/>
      <c r="D24" s="327"/>
      <c r="E24" s="137" t="s">
        <v>240</v>
      </c>
      <c r="F24" s="22">
        <f>IF('Maximize Profits'!AL14=1, 0, 'Maximize Profits'!AJ14)</f>
        <v>0</v>
      </c>
      <c r="G24" s="23">
        <f>F24*3.75</f>
        <v>0</v>
      </c>
    </row>
    <row r="25" spans="1:7" ht="21" customHeight="1" x14ac:dyDescent="0.25">
      <c r="A25" s="334" t="s">
        <v>171</v>
      </c>
      <c r="B25" s="319" t="s">
        <v>0</v>
      </c>
      <c r="C25" s="320"/>
      <c r="D25" s="327">
        <v>17002</v>
      </c>
      <c r="E25" s="128" t="s">
        <v>239</v>
      </c>
      <c r="F25" s="5">
        <f>IF('Maximize Profits'!AL16=1, 'Maximize Profits'!AI16+1, 'Maximize Profits'!AI16)</f>
        <v>0</v>
      </c>
      <c r="G25" s="6">
        <f>F25*38.4</f>
        <v>0</v>
      </c>
    </row>
    <row r="26" spans="1:7" ht="21" customHeight="1" x14ac:dyDescent="0.25">
      <c r="A26" s="334"/>
      <c r="B26" s="321"/>
      <c r="C26" s="322"/>
      <c r="D26" s="327"/>
      <c r="E26" s="137" t="s">
        <v>240</v>
      </c>
      <c r="F26" s="22">
        <f>IF('Maximize Profits'!AL16=1, 0, 'Maximize Profits'!AJ16)</f>
        <v>0</v>
      </c>
      <c r="G26" s="23">
        <f>F26*9.75</f>
        <v>0</v>
      </c>
    </row>
    <row r="27" spans="1:7" ht="21" customHeight="1" x14ac:dyDescent="0.25">
      <c r="A27" s="334" t="s">
        <v>169</v>
      </c>
      <c r="B27" s="319" t="s">
        <v>117</v>
      </c>
      <c r="C27" s="320"/>
      <c r="D27" s="327">
        <v>17004</v>
      </c>
      <c r="E27" s="128" t="s">
        <v>239</v>
      </c>
      <c r="F27" s="5">
        <f>IF('Maximize Profits'!AL17=1, 'Maximize Profits'!AI17+1, 'Maximize Profits'!AI17)</f>
        <v>0</v>
      </c>
      <c r="G27" s="6">
        <f>F27*38.4</f>
        <v>0</v>
      </c>
    </row>
    <row r="28" spans="1:7" ht="21" customHeight="1" x14ac:dyDescent="0.25">
      <c r="A28" s="334"/>
      <c r="B28" s="321"/>
      <c r="C28" s="322"/>
      <c r="D28" s="327"/>
      <c r="E28" s="137" t="s">
        <v>240</v>
      </c>
      <c r="F28" s="22">
        <f>IF('Maximize Profits'!AL17=1, 0, 'Maximize Profits'!AJ17)</f>
        <v>0</v>
      </c>
      <c r="G28" s="23">
        <f>F28*9.75</f>
        <v>0</v>
      </c>
    </row>
    <row r="29" spans="1:7" ht="21" customHeight="1" x14ac:dyDescent="0.25">
      <c r="A29" s="334" t="s">
        <v>170</v>
      </c>
      <c r="B29" s="319" t="s">
        <v>116</v>
      </c>
      <c r="C29" s="320"/>
      <c r="D29" s="327">
        <v>17005</v>
      </c>
      <c r="E29" s="128" t="s">
        <v>239</v>
      </c>
      <c r="F29" s="5">
        <f>IF('Maximize Profits'!AL18=1, 'Maximize Profits'!AI18+1, 'Maximize Profits'!AI18)</f>
        <v>0</v>
      </c>
      <c r="G29" s="6">
        <f>F29*38.4</f>
        <v>0</v>
      </c>
    </row>
    <row r="30" spans="1:7" ht="21" customHeight="1" x14ac:dyDescent="0.25">
      <c r="A30" s="334"/>
      <c r="B30" s="321"/>
      <c r="C30" s="322"/>
      <c r="D30" s="327"/>
      <c r="E30" s="137" t="s">
        <v>240</v>
      </c>
      <c r="F30" s="22">
        <f>IF('Maximize Profits'!AL18=1, 0, 'Maximize Profits'!AJ18)</f>
        <v>0</v>
      </c>
      <c r="G30" s="23">
        <f>F30*9.75</f>
        <v>0</v>
      </c>
    </row>
    <row r="31" spans="1:7" ht="21" customHeight="1" x14ac:dyDescent="0.25">
      <c r="A31" s="334" t="s">
        <v>172</v>
      </c>
      <c r="B31" s="319" t="s">
        <v>1</v>
      </c>
      <c r="C31" s="320"/>
      <c r="D31" s="327">
        <v>17013</v>
      </c>
      <c r="E31" s="128" t="s">
        <v>239</v>
      </c>
      <c r="F31" s="5">
        <f>IF('Maximize Profits'!AL19=1, 'Maximize Profits'!AI19+1, 'Maximize Profits'!AI19)</f>
        <v>0</v>
      </c>
      <c r="G31" s="6">
        <f>F31*38.4</f>
        <v>0</v>
      </c>
    </row>
    <row r="32" spans="1:7" ht="21" customHeight="1" x14ac:dyDescent="0.25">
      <c r="A32" s="334"/>
      <c r="B32" s="321"/>
      <c r="C32" s="322"/>
      <c r="D32" s="327"/>
      <c r="E32" s="137" t="s">
        <v>240</v>
      </c>
      <c r="F32" s="22">
        <f>IF('Maximize Profits'!AL19=1, 0, 'Maximize Profits'!AJ19)</f>
        <v>0</v>
      </c>
      <c r="G32" s="23">
        <f>F32*9.75</f>
        <v>0</v>
      </c>
    </row>
    <row r="33" spans="1:7" ht="21" customHeight="1" x14ac:dyDescent="0.25">
      <c r="A33" s="334" t="s">
        <v>173</v>
      </c>
      <c r="B33" s="319" t="s">
        <v>118</v>
      </c>
      <c r="C33" s="320"/>
      <c r="D33" s="327">
        <v>37000</v>
      </c>
      <c r="E33" s="128" t="s">
        <v>239</v>
      </c>
      <c r="F33" s="5">
        <f>IF('Maximize Profits'!AL20=1, 'Maximize Profits'!AI20+1, 'Maximize Profits'!AI20)</f>
        <v>0</v>
      </c>
      <c r="G33" s="6">
        <f>F33*39.9</f>
        <v>0</v>
      </c>
    </row>
    <row r="34" spans="1:7" ht="21" customHeight="1" x14ac:dyDescent="0.25">
      <c r="A34" s="334"/>
      <c r="B34" s="321"/>
      <c r="C34" s="322"/>
      <c r="D34" s="327"/>
      <c r="E34" s="137" t="s">
        <v>240</v>
      </c>
      <c r="F34" s="22">
        <f>IF('Maximize Profits'!AL20=1, 0, 'Maximize Profits'!AJ20)</f>
        <v>0</v>
      </c>
      <c r="G34" s="23">
        <f>F34*10.25</f>
        <v>0</v>
      </c>
    </row>
    <row r="35" spans="1:7" ht="21" customHeight="1" x14ac:dyDescent="0.25">
      <c r="A35" s="334" t="s">
        <v>176</v>
      </c>
      <c r="B35" s="319" t="s">
        <v>119</v>
      </c>
      <c r="C35" s="320"/>
      <c r="D35" s="327">
        <v>14101</v>
      </c>
      <c r="E35" s="128" t="s">
        <v>239</v>
      </c>
      <c r="F35" s="5">
        <f>IF('Maximize Profits'!AL21=1, 'Maximize Profits'!AI21+1, 'Maximize Profits'!AI21)</f>
        <v>0</v>
      </c>
      <c r="G35" s="6">
        <f>F35*42</f>
        <v>0</v>
      </c>
    </row>
    <row r="36" spans="1:7" ht="21" customHeight="1" x14ac:dyDescent="0.25">
      <c r="A36" s="334"/>
      <c r="B36" s="321"/>
      <c r="C36" s="322"/>
      <c r="D36" s="327"/>
      <c r="E36" s="137" t="s">
        <v>240</v>
      </c>
      <c r="F36" s="22">
        <f>IF('Maximize Profits'!AL21=1, 0, 'Maximize Profits'!AJ21)</f>
        <v>0</v>
      </c>
      <c r="G36" s="23">
        <f>F36*9.95</f>
        <v>0</v>
      </c>
    </row>
    <row r="37" spans="1:7" ht="21" customHeight="1" x14ac:dyDescent="0.25">
      <c r="A37" s="334" t="s">
        <v>174</v>
      </c>
      <c r="B37" s="319" t="s">
        <v>120</v>
      </c>
      <c r="C37" s="320"/>
      <c r="D37" s="327">
        <v>14102</v>
      </c>
      <c r="E37" s="128" t="s">
        <v>239</v>
      </c>
      <c r="F37" s="5">
        <f>IF('Maximize Profits'!AL22=1, 'Maximize Profits'!AI22+1, 'Maximize Profits'!AI22)</f>
        <v>0</v>
      </c>
      <c r="G37" s="6">
        <f>F37*42</f>
        <v>0</v>
      </c>
    </row>
    <row r="38" spans="1:7" ht="21" customHeight="1" x14ac:dyDescent="0.25">
      <c r="A38" s="334"/>
      <c r="B38" s="321"/>
      <c r="C38" s="322"/>
      <c r="D38" s="327"/>
      <c r="E38" s="137" t="s">
        <v>240</v>
      </c>
      <c r="F38" s="22">
        <f>IF('Maximize Profits'!AL22=1, 0, 'Maximize Profits'!AJ22)</f>
        <v>0</v>
      </c>
      <c r="G38" s="23">
        <f>F38*9.95</f>
        <v>0</v>
      </c>
    </row>
    <row r="39" spans="1:7" ht="18" x14ac:dyDescent="0.25">
      <c r="A39" s="334" t="s">
        <v>175</v>
      </c>
      <c r="B39" s="319" t="s">
        <v>122</v>
      </c>
      <c r="C39" s="320"/>
      <c r="D39" s="327">
        <v>14103</v>
      </c>
      <c r="E39" s="128" t="s">
        <v>239</v>
      </c>
      <c r="F39" s="5">
        <f>IF('Maximize Profits'!AL23=1, 'Maximize Profits'!AI23+1, 'Maximize Profits'!AI23)</f>
        <v>0</v>
      </c>
      <c r="G39" s="6">
        <f>F39*42</f>
        <v>0</v>
      </c>
    </row>
    <row r="40" spans="1:7" ht="18" x14ac:dyDescent="0.25">
      <c r="A40" s="334"/>
      <c r="B40" s="321"/>
      <c r="C40" s="322"/>
      <c r="D40" s="327"/>
      <c r="E40" s="137" t="s">
        <v>240</v>
      </c>
      <c r="F40" s="22">
        <f>IF('Maximize Profits'!AL23=1, 0, 'Maximize Profits'!AJ23)</f>
        <v>0</v>
      </c>
      <c r="G40" s="23">
        <f>F40*9.95</f>
        <v>0</v>
      </c>
    </row>
    <row r="41" spans="1:7" ht="18" x14ac:dyDescent="0.25">
      <c r="A41" s="334" t="s">
        <v>177</v>
      </c>
      <c r="B41" s="319" t="s">
        <v>121</v>
      </c>
      <c r="C41" s="320"/>
      <c r="D41" s="327">
        <v>14104</v>
      </c>
      <c r="E41" s="128" t="s">
        <v>239</v>
      </c>
      <c r="F41" s="5">
        <f>IF('Maximize Profits'!AL24=1, 'Maximize Profits'!AI24+1, 'Maximize Profits'!AI24)</f>
        <v>0</v>
      </c>
      <c r="G41" s="6">
        <f>F41*51</f>
        <v>0</v>
      </c>
    </row>
    <row r="42" spans="1:7" ht="18" x14ac:dyDescent="0.25">
      <c r="A42" s="334"/>
      <c r="B42" s="321"/>
      <c r="C42" s="322"/>
      <c r="D42" s="327"/>
      <c r="E42" s="137" t="s">
        <v>240</v>
      </c>
      <c r="F42" s="22">
        <f>IF('Maximize Profits'!AL24=1, 0, 'Maximize Profits'!AJ24)</f>
        <v>0</v>
      </c>
      <c r="G42" s="23">
        <f>F42*11.95</f>
        <v>0</v>
      </c>
    </row>
    <row r="43" spans="1:7" ht="18" customHeight="1" x14ac:dyDescent="0.25">
      <c r="A43" s="334" t="s">
        <v>179</v>
      </c>
      <c r="B43" s="319" t="s">
        <v>123</v>
      </c>
      <c r="C43" s="320"/>
      <c r="D43" s="327">
        <v>13300</v>
      </c>
      <c r="E43" s="128" t="s">
        <v>239</v>
      </c>
      <c r="F43" s="5">
        <f>IF('Maximize Profits'!AL26=1, 'Maximize Profits'!AI26+1, 'Maximize Profits'!AI26)</f>
        <v>0</v>
      </c>
      <c r="G43" s="6">
        <f>F43*16.5</f>
        <v>0</v>
      </c>
    </row>
    <row r="44" spans="1:7" ht="18" x14ac:dyDescent="0.25">
      <c r="A44" s="334"/>
      <c r="B44" s="321"/>
      <c r="C44" s="322"/>
      <c r="D44" s="327"/>
      <c r="E44" s="137" t="s">
        <v>240</v>
      </c>
      <c r="F44" s="22">
        <f>IF('Maximize Profits'!AL26=1, 0, 'Maximize Profits'!AJ26)</f>
        <v>0</v>
      </c>
      <c r="G44" s="23">
        <f>F44*4.5</f>
        <v>0</v>
      </c>
    </row>
    <row r="45" spans="1:7" ht="18" x14ac:dyDescent="0.25">
      <c r="A45" s="334" t="s">
        <v>178</v>
      </c>
      <c r="B45" s="319" t="s">
        <v>31</v>
      </c>
      <c r="C45" s="320"/>
      <c r="D45" s="327">
        <v>13304</v>
      </c>
      <c r="E45" s="128" t="s">
        <v>239</v>
      </c>
      <c r="F45" s="5">
        <f>IF('Maximize Profits'!AL27=1, 'Maximize Profits'!AI27+1, 'Maximize Profits'!AI27)</f>
        <v>0</v>
      </c>
      <c r="G45" s="6">
        <f>F45*16.5</f>
        <v>0</v>
      </c>
    </row>
    <row r="46" spans="1:7" ht="18" x14ac:dyDescent="0.25">
      <c r="A46" s="334"/>
      <c r="B46" s="321"/>
      <c r="C46" s="322"/>
      <c r="D46" s="327"/>
      <c r="E46" s="137" t="s">
        <v>240</v>
      </c>
      <c r="F46" s="22">
        <f>IF('Maximize Profits'!AL27=1, 0, 'Maximize Profits'!AJ27)</f>
        <v>0</v>
      </c>
      <c r="G46" s="23">
        <f>F46*4.5</f>
        <v>0</v>
      </c>
    </row>
    <row r="47" spans="1:7" ht="18" x14ac:dyDescent="0.25">
      <c r="A47" s="334" t="s">
        <v>180</v>
      </c>
      <c r="B47" s="319" t="s">
        <v>32</v>
      </c>
      <c r="C47" s="320"/>
      <c r="D47" s="327">
        <v>13306</v>
      </c>
      <c r="E47" s="128" t="s">
        <v>239</v>
      </c>
      <c r="F47" s="5">
        <f>IF('Maximize Profits'!AL28=1, 'Maximize Profits'!AI28+1, 'Maximize Profits'!AI28)</f>
        <v>0</v>
      </c>
      <c r="G47" s="6">
        <f>F47*16.5</f>
        <v>0</v>
      </c>
    </row>
    <row r="48" spans="1:7" ht="18" x14ac:dyDescent="0.25">
      <c r="A48" s="334"/>
      <c r="B48" s="321"/>
      <c r="C48" s="322"/>
      <c r="D48" s="327"/>
      <c r="E48" s="137" t="s">
        <v>240</v>
      </c>
      <c r="F48" s="22">
        <f>IF('Maximize Profits'!AL28=1, 0, 'Maximize Profits'!AJ28)</f>
        <v>0</v>
      </c>
      <c r="G48" s="23">
        <f>F48*4.5</f>
        <v>0</v>
      </c>
    </row>
    <row r="49" spans="1:7" ht="18" x14ac:dyDescent="0.25">
      <c r="A49" s="334" t="s">
        <v>181</v>
      </c>
      <c r="B49" s="319" t="s">
        <v>33</v>
      </c>
      <c r="C49" s="320"/>
      <c r="D49" s="327">
        <v>13308</v>
      </c>
      <c r="E49" s="128" t="s">
        <v>239</v>
      </c>
      <c r="F49" s="5">
        <f>IF('Maximize Profits'!AL29=1, 'Maximize Profits'!AI29+1, 'Maximize Profits'!AI29)</f>
        <v>0</v>
      </c>
      <c r="G49" s="6">
        <f>F49*16.5</f>
        <v>0</v>
      </c>
    </row>
    <row r="50" spans="1:7" ht="18" x14ac:dyDescent="0.25">
      <c r="A50" s="334"/>
      <c r="B50" s="321"/>
      <c r="C50" s="322"/>
      <c r="D50" s="327"/>
      <c r="E50" s="137" t="s">
        <v>240</v>
      </c>
      <c r="F50" s="22">
        <f>IF('Maximize Profits'!AL29=1, 0, 'Maximize Profits'!AJ29)</f>
        <v>0</v>
      </c>
      <c r="G50" s="23">
        <f>F50*4.5</f>
        <v>0</v>
      </c>
    </row>
    <row r="51" spans="1:7" ht="18" x14ac:dyDescent="0.25">
      <c r="A51" s="334" t="s">
        <v>182</v>
      </c>
      <c r="B51" s="319" t="s">
        <v>34</v>
      </c>
      <c r="C51" s="320"/>
      <c r="D51" s="327">
        <v>13310</v>
      </c>
      <c r="E51" s="128" t="s">
        <v>239</v>
      </c>
      <c r="F51" s="5">
        <f>IF('Maximize Profits'!AL30=1, 'Maximize Profits'!AI30+1, 'Maximize Profits'!AI30)</f>
        <v>0</v>
      </c>
      <c r="G51" s="6">
        <f>F51*16.5</f>
        <v>0</v>
      </c>
    </row>
    <row r="52" spans="1:7" ht="18" x14ac:dyDescent="0.25">
      <c r="A52" s="334"/>
      <c r="B52" s="321"/>
      <c r="C52" s="322"/>
      <c r="D52" s="327"/>
      <c r="E52" s="137" t="s">
        <v>240</v>
      </c>
      <c r="F52" s="22">
        <f>IF('Maximize Profits'!AL30=1, 0, 'Maximize Profits'!AJ30)</f>
        <v>0</v>
      </c>
      <c r="G52" s="23">
        <f>F52*4.5</f>
        <v>0</v>
      </c>
    </row>
    <row r="53" spans="1:7" ht="18" x14ac:dyDescent="0.25">
      <c r="A53" s="334" t="s">
        <v>183</v>
      </c>
      <c r="B53" s="319" t="s">
        <v>2</v>
      </c>
      <c r="C53" s="320"/>
      <c r="D53" s="327">
        <v>18500</v>
      </c>
      <c r="E53" s="128" t="s">
        <v>239</v>
      </c>
      <c r="F53" s="5">
        <f>IF('Maximize Profits'!AL32=1, 'Maximize Profits'!AI32+1, 'Maximize Profits'!AI32)</f>
        <v>0</v>
      </c>
      <c r="G53" s="6">
        <f>F53*30</f>
        <v>0</v>
      </c>
    </row>
    <row r="54" spans="1:7" ht="18" x14ac:dyDescent="0.25">
      <c r="A54" s="334"/>
      <c r="B54" s="321"/>
      <c r="C54" s="322"/>
      <c r="D54" s="327"/>
      <c r="E54" s="137" t="s">
        <v>240</v>
      </c>
      <c r="F54" s="22">
        <f>IF('Maximize Profits'!AL32=1, 0, 'Maximize Profits'!AJ32)</f>
        <v>0</v>
      </c>
      <c r="G54" s="23">
        <f>F54*7.5</f>
        <v>0</v>
      </c>
    </row>
    <row r="55" spans="1:7" ht="18" x14ac:dyDescent="0.25">
      <c r="A55" s="334" t="s">
        <v>184</v>
      </c>
      <c r="B55" s="319" t="s">
        <v>3</v>
      </c>
      <c r="C55" s="320"/>
      <c r="D55" s="327">
        <v>18502</v>
      </c>
      <c r="E55" s="128" t="s">
        <v>239</v>
      </c>
      <c r="F55" s="5">
        <f>IF('Maximize Profits'!AL33=1, 'Maximize Profits'!AI33+1, 'Maximize Profits'!AI33)</f>
        <v>0</v>
      </c>
      <c r="G55" s="6">
        <f>F55*30</f>
        <v>0</v>
      </c>
    </row>
    <row r="56" spans="1:7" ht="18" x14ac:dyDescent="0.25">
      <c r="A56" s="334"/>
      <c r="B56" s="321"/>
      <c r="C56" s="322"/>
      <c r="D56" s="327"/>
      <c r="E56" s="137" t="s">
        <v>240</v>
      </c>
      <c r="F56" s="22">
        <f>IF('Maximize Profits'!AL33=1, 0, 'Maximize Profits'!AJ33)</f>
        <v>0</v>
      </c>
      <c r="G56" s="23">
        <f>F56*7.5</f>
        <v>0</v>
      </c>
    </row>
    <row r="57" spans="1:7" ht="18" x14ac:dyDescent="0.25">
      <c r="A57" s="334" t="s">
        <v>191</v>
      </c>
      <c r="B57" s="319" t="s">
        <v>79</v>
      </c>
      <c r="C57" s="320"/>
      <c r="D57" s="327">
        <v>18510</v>
      </c>
      <c r="E57" s="128" t="s">
        <v>239</v>
      </c>
      <c r="F57" s="5">
        <f>IF('Maximize Profits'!AL34=1, 'Maximize Profits'!AI34+1, 'Maximize Profits'!AI34)</f>
        <v>0</v>
      </c>
      <c r="G57" s="6">
        <f>F57*30</f>
        <v>0</v>
      </c>
    </row>
    <row r="58" spans="1:7" ht="18" x14ac:dyDescent="0.25">
      <c r="A58" s="334"/>
      <c r="B58" s="321"/>
      <c r="C58" s="322"/>
      <c r="D58" s="327"/>
      <c r="E58" s="137" t="s">
        <v>240</v>
      </c>
      <c r="F58" s="22">
        <f>IF('Maximize Profits'!AL34=1, 0, 'Maximize Profits'!AJ34)</f>
        <v>0</v>
      </c>
      <c r="G58" s="23">
        <f>F58*7.5</f>
        <v>0</v>
      </c>
    </row>
    <row r="59" spans="1:7" ht="18" x14ac:dyDescent="0.25">
      <c r="A59" s="334" t="s">
        <v>190</v>
      </c>
      <c r="B59" s="319" t="s">
        <v>78</v>
      </c>
      <c r="C59" s="320"/>
      <c r="D59" s="327">
        <v>60101</v>
      </c>
      <c r="E59" s="128" t="s">
        <v>243</v>
      </c>
      <c r="F59" s="5">
        <f>IF('Maximize Profits'!AL39=1, 'Maximize Profits'!AI39+1, 'Maximize Profits'!AI39)</f>
        <v>0</v>
      </c>
      <c r="G59" s="6">
        <f>IF(F59&gt;3, F59*123, F59*129)</f>
        <v>0</v>
      </c>
    </row>
    <row r="60" spans="1:7" ht="18" x14ac:dyDescent="0.25">
      <c r="A60" s="334"/>
      <c r="B60" s="321"/>
      <c r="C60" s="322"/>
      <c r="D60" s="327"/>
      <c r="E60" s="137" t="s">
        <v>240</v>
      </c>
      <c r="F60" s="22">
        <f>IF('Maximize Profits'!AL39=1, 0, 'Maximize Profits'!AJ39)</f>
        <v>0</v>
      </c>
      <c r="G60" s="23">
        <f>F60*12</f>
        <v>0</v>
      </c>
    </row>
    <row r="61" spans="1:7" ht="18" x14ac:dyDescent="0.25">
      <c r="A61" s="334" t="s">
        <v>187</v>
      </c>
      <c r="B61" s="319" t="s">
        <v>126</v>
      </c>
      <c r="C61" s="320"/>
      <c r="D61" s="327">
        <v>60401</v>
      </c>
      <c r="E61" s="128" t="s">
        <v>243</v>
      </c>
      <c r="F61" s="5">
        <f>IF('Maximize Profits'!AL36=1, 'Maximize Profits'!AI36+1, 'Maximize Profits'!AI36)</f>
        <v>0</v>
      </c>
      <c r="G61" s="6">
        <f>F61*39</f>
        <v>0</v>
      </c>
    </row>
    <row r="62" spans="1:7" ht="18" x14ac:dyDescent="0.25">
      <c r="A62" s="334"/>
      <c r="B62" s="321"/>
      <c r="C62" s="322"/>
      <c r="D62" s="327"/>
      <c r="E62" s="137" t="s">
        <v>240</v>
      </c>
      <c r="F62" s="22">
        <f>IF('Maximize Profits'!AL36=1, 0, 'Maximize Profits'!AJ36)</f>
        <v>0</v>
      </c>
      <c r="G62" s="23">
        <f>F62*3.75</f>
        <v>0</v>
      </c>
    </row>
    <row r="63" spans="1:7" ht="18" x14ac:dyDescent="0.25">
      <c r="A63" s="334" t="s">
        <v>189</v>
      </c>
      <c r="B63" s="319" t="s">
        <v>128</v>
      </c>
      <c r="C63" s="320"/>
      <c r="D63" s="327">
        <v>60402</v>
      </c>
      <c r="E63" s="128" t="s">
        <v>243</v>
      </c>
      <c r="F63" s="5">
        <f>IF('Maximize Profits'!AL37=1, 'Maximize Profits'!AI37+1, 'Maximize Profits'!AI37)</f>
        <v>0</v>
      </c>
      <c r="G63" s="6">
        <f>F63*39</f>
        <v>0</v>
      </c>
    </row>
    <row r="64" spans="1:7" ht="18" x14ac:dyDescent="0.25">
      <c r="A64" s="334"/>
      <c r="B64" s="321"/>
      <c r="C64" s="322"/>
      <c r="D64" s="327"/>
      <c r="E64" s="137" t="s">
        <v>240</v>
      </c>
      <c r="F64" s="22">
        <f>IF('Maximize Profits'!AL37=1, 0, 'Maximize Profits'!AJ37)</f>
        <v>0</v>
      </c>
      <c r="G64" s="23">
        <f>F64*3.75</f>
        <v>0</v>
      </c>
    </row>
    <row r="65" spans="1:7" ht="18" x14ac:dyDescent="0.25">
      <c r="A65" s="334" t="s">
        <v>188</v>
      </c>
      <c r="B65" s="319" t="s">
        <v>127</v>
      </c>
      <c r="C65" s="320"/>
      <c r="D65" s="327">
        <v>60403</v>
      </c>
      <c r="E65" s="128" t="s">
        <v>243</v>
      </c>
      <c r="F65" s="5">
        <f>IF('Maximize Profits'!AL38=1, 'Maximize Profits'!AI38+1, 'Maximize Profits'!AI38)</f>
        <v>0</v>
      </c>
      <c r="G65" s="6">
        <f>F65*39</f>
        <v>0</v>
      </c>
    </row>
    <row r="66" spans="1:7" ht="18" x14ac:dyDescent="0.25">
      <c r="A66" s="334"/>
      <c r="B66" s="321"/>
      <c r="C66" s="322"/>
      <c r="D66" s="327"/>
      <c r="E66" s="137" t="s">
        <v>240</v>
      </c>
      <c r="F66" s="22">
        <f>IF('Maximize Profits'!AL38=1, 0, 'Maximize Profits'!AJ38)</f>
        <v>0</v>
      </c>
      <c r="G66" s="23">
        <f>F66*3.75</f>
        <v>0</v>
      </c>
    </row>
    <row r="67" spans="1:7" ht="18" x14ac:dyDescent="0.25">
      <c r="A67" s="334" t="s">
        <v>217</v>
      </c>
      <c r="B67" s="319" t="s">
        <v>37</v>
      </c>
      <c r="C67" s="320"/>
      <c r="D67" s="327">
        <v>46244</v>
      </c>
      <c r="E67" s="128" t="s">
        <v>240</v>
      </c>
      <c r="F67" s="5">
        <f>'Enter Orders Here'!KS59-'Order Summary'!F68*5</f>
        <v>0</v>
      </c>
      <c r="G67" s="6">
        <f>F67*3.45</f>
        <v>0</v>
      </c>
    </row>
    <row r="68" spans="1:7" ht="18" x14ac:dyDescent="0.25">
      <c r="A68" s="334"/>
      <c r="B68" s="321"/>
      <c r="C68" s="322"/>
      <c r="D68" s="327"/>
      <c r="E68" s="137" t="s">
        <v>242</v>
      </c>
      <c r="F68" s="159">
        <f>INT('Enter Orders Here'!KS59/5)</f>
        <v>0</v>
      </c>
      <c r="G68" s="23">
        <f>F68*17.25</f>
        <v>0</v>
      </c>
    </row>
    <row r="69" spans="1:7" ht="18" x14ac:dyDescent="0.25">
      <c r="A69" s="139" t="s">
        <v>221</v>
      </c>
      <c r="B69" s="328" t="s">
        <v>83</v>
      </c>
      <c r="C69" s="329"/>
      <c r="D69" s="4">
        <v>46237</v>
      </c>
      <c r="E69" s="138" t="s">
        <v>13</v>
      </c>
      <c r="F69" s="5">
        <f>'Enter Orders Here'!KS63</f>
        <v>0</v>
      </c>
      <c r="G69" s="6">
        <f>F69*4.8</f>
        <v>0</v>
      </c>
    </row>
    <row r="70" spans="1:7" ht="18" x14ac:dyDescent="0.25">
      <c r="A70" s="139" t="s">
        <v>185</v>
      </c>
      <c r="B70" s="328" t="s">
        <v>124</v>
      </c>
      <c r="C70" s="329"/>
      <c r="D70" s="4">
        <v>46268</v>
      </c>
      <c r="E70" s="138" t="s">
        <v>13</v>
      </c>
      <c r="F70" s="5">
        <f>'Enter Orders Here'!KS29</f>
        <v>0</v>
      </c>
      <c r="G70" s="6">
        <f>F70*5.55</f>
        <v>0</v>
      </c>
    </row>
    <row r="71" spans="1:7" ht="18" x14ac:dyDescent="0.25">
      <c r="A71" s="139" t="s">
        <v>208</v>
      </c>
      <c r="B71" s="328" t="s">
        <v>143</v>
      </c>
      <c r="C71" s="329"/>
      <c r="D71" s="4">
        <v>46269</v>
      </c>
      <c r="E71" s="138" t="s">
        <v>13</v>
      </c>
      <c r="F71" s="5">
        <f>'Enter Orders Here'!KS51</f>
        <v>0</v>
      </c>
      <c r="G71" s="6">
        <f>F71*12.65</f>
        <v>0</v>
      </c>
    </row>
    <row r="72" spans="1:7" ht="18" x14ac:dyDescent="0.25">
      <c r="A72" s="139" t="s">
        <v>209</v>
      </c>
      <c r="B72" s="328" t="s">
        <v>142</v>
      </c>
      <c r="C72" s="329"/>
      <c r="D72" s="4">
        <v>46270</v>
      </c>
      <c r="E72" s="138" t="s">
        <v>13</v>
      </c>
      <c r="F72" s="5">
        <f>'Enter Orders Here'!KS52</f>
        <v>0</v>
      </c>
      <c r="G72" s="6">
        <f>F72*20.55</f>
        <v>0</v>
      </c>
    </row>
    <row r="73" spans="1:7" ht="18" x14ac:dyDescent="0.25">
      <c r="A73" s="139" t="s">
        <v>186</v>
      </c>
      <c r="B73" s="328" t="s">
        <v>125</v>
      </c>
      <c r="C73" s="329"/>
      <c r="D73" s="4">
        <v>46271</v>
      </c>
      <c r="E73" s="138" t="s">
        <v>13</v>
      </c>
      <c r="F73" s="5">
        <f>'Enter Orders Here'!KS30</f>
        <v>0</v>
      </c>
      <c r="G73" s="6">
        <f>F73*7.25</f>
        <v>0</v>
      </c>
    </row>
    <row r="74" spans="1:7" ht="18" x14ac:dyDescent="0.25">
      <c r="A74" s="139" t="s">
        <v>210</v>
      </c>
      <c r="B74" s="328" t="s">
        <v>144</v>
      </c>
      <c r="C74" s="329"/>
      <c r="D74" s="4">
        <v>46272</v>
      </c>
      <c r="E74" s="138" t="s">
        <v>13</v>
      </c>
      <c r="F74" s="5">
        <f>'Enter Orders Here'!KS53</f>
        <v>0</v>
      </c>
      <c r="G74" s="6">
        <f>F74*9.4</f>
        <v>0</v>
      </c>
    </row>
    <row r="75" spans="1:7" ht="18" x14ac:dyDescent="0.25">
      <c r="A75" s="139" t="s">
        <v>211</v>
      </c>
      <c r="B75" s="328" t="s">
        <v>145</v>
      </c>
      <c r="C75" s="329"/>
      <c r="D75" s="4">
        <v>46273</v>
      </c>
      <c r="E75" s="138" t="s">
        <v>13</v>
      </c>
      <c r="F75" s="5">
        <f>'Enter Orders Here'!KS54</f>
        <v>0</v>
      </c>
      <c r="G75" s="6">
        <f>F75*9.4</f>
        <v>0</v>
      </c>
    </row>
    <row r="76" spans="1:7" ht="18" x14ac:dyDescent="0.25">
      <c r="A76" s="139" t="s">
        <v>216</v>
      </c>
      <c r="B76" s="328" t="s">
        <v>147</v>
      </c>
      <c r="C76" s="329"/>
      <c r="D76" s="4">
        <v>46274</v>
      </c>
      <c r="E76" s="138" t="s">
        <v>13</v>
      </c>
      <c r="F76" s="5">
        <f>'Enter Orders Here'!KS58</f>
        <v>0</v>
      </c>
      <c r="G76" s="6">
        <f>F76*18</f>
        <v>0</v>
      </c>
    </row>
    <row r="77" spans="1:7" ht="18" x14ac:dyDescent="0.25">
      <c r="A77" s="139" t="s">
        <v>219</v>
      </c>
      <c r="B77" s="328" t="s">
        <v>148</v>
      </c>
      <c r="C77" s="329"/>
      <c r="D77" s="98">
        <v>46275</v>
      </c>
      <c r="E77" s="138" t="s">
        <v>13</v>
      </c>
      <c r="F77" s="5">
        <f>'Enter Orders Here'!KS61</f>
        <v>0</v>
      </c>
      <c r="G77" s="6">
        <f>F77*14.25</f>
        <v>0</v>
      </c>
    </row>
    <row r="78" spans="1:7" ht="18" x14ac:dyDescent="0.25">
      <c r="A78" s="139" t="s">
        <v>220</v>
      </c>
      <c r="B78" s="328" t="s">
        <v>149</v>
      </c>
      <c r="C78" s="329"/>
      <c r="D78" s="98">
        <v>46276</v>
      </c>
      <c r="E78" s="138" t="s">
        <v>13</v>
      </c>
      <c r="F78" s="5">
        <f>'Enter Orders Here'!KS62</f>
        <v>0</v>
      </c>
      <c r="G78" s="6">
        <f>F78*9</f>
        <v>0</v>
      </c>
    </row>
    <row r="79" spans="1:7" ht="18" x14ac:dyDescent="0.25">
      <c r="A79" s="139" t="s">
        <v>201</v>
      </c>
      <c r="B79" s="328" t="s">
        <v>238</v>
      </c>
      <c r="C79" s="329"/>
      <c r="D79" s="98" t="s">
        <v>8</v>
      </c>
      <c r="E79" s="138" t="s">
        <v>13</v>
      </c>
      <c r="F79" s="5">
        <f>'Enter Orders Here'!KS44</f>
        <v>0</v>
      </c>
      <c r="G79" s="6">
        <f>F79*16.5</f>
        <v>0</v>
      </c>
    </row>
    <row r="80" spans="1:7" ht="18" x14ac:dyDescent="0.25">
      <c r="A80" s="139" t="s">
        <v>198</v>
      </c>
      <c r="B80" s="328" t="s">
        <v>197</v>
      </c>
      <c r="C80" s="329"/>
      <c r="D80" s="98" t="s">
        <v>88</v>
      </c>
      <c r="E80" s="138" t="s">
        <v>13</v>
      </c>
      <c r="F80" s="5">
        <f>'Enter Orders Here'!KS41</f>
        <v>0</v>
      </c>
      <c r="G80" s="6">
        <f>F80*31</f>
        <v>0</v>
      </c>
    </row>
    <row r="81" spans="1:7" ht="18" x14ac:dyDescent="0.25">
      <c r="A81" s="139" t="s">
        <v>199</v>
      </c>
      <c r="B81" s="328" t="s">
        <v>132</v>
      </c>
      <c r="C81" s="329"/>
      <c r="D81" s="4" t="s">
        <v>7</v>
      </c>
      <c r="E81" s="138" t="s">
        <v>13</v>
      </c>
      <c r="F81" s="5">
        <f>'Enter Orders Here'!KS42</f>
        <v>0</v>
      </c>
      <c r="G81" s="6">
        <f>F81*23</f>
        <v>0</v>
      </c>
    </row>
    <row r="82" spans="1:7" ht="18" x14ac:dyDescent="0.25">
      <c r="A82" s="139" t="s">
        <v>200</v>
      </c>
      <c r="B82" s="328" t="s">
        <v>133</v>
      </c>
      <c r="C82" s="329"/>
      <c r="D82" s="4" t="s">
        <v>223</v>
      </c>
      <c r="E82" s="138" t="s">
        <v>13</v>
      </c>
      <c r="F82" s="5">
        <f>'Enter Orders Here'!KS43</f>
        <v>0</v>
      </c>
      <c r="G82" s="6">
        <f>F82*25</f>
        <v>0</v>
      </c>
    </row>
    <row r="83" spans="1:7" ht="18" x14ac:dyDescent="0.25">
      <c r="A83" s="139" t="s">
        <v>167</v>
      </c>
      <c r="B83" s="328" t="s">
        <v>110</v>
      </c>
      <c r="C83" s="329"/>
      <c r="D83" s="98">
        <v>18612</v>
      </c>
      <c r="E83" s="138" t="s">
        <v>13</v>
      </c>
      <c r="F83" s="5">
        <f>'Enter Orders Here'!KS11</f>
        <v>0</v>
      </c>
      <c r="G83" s="6">
        <f>F83*24</f>
        <v>0</v>
      </c>
    </row>
    <row r="84" spans="1:7" ht="18" x14ac:dyDescent="0.25">
      <c r="A84" s="139" t="s">
        <v>168</v>
      </c>
      <c r="B84" s="328" t="s">
        <v>111</v>
      </c>
      <c r="C84" s="329"/>
      <c r="D84" s="98">
        <v>18613</v>
      </c>
      <c r="E84" s="138" t="s">
        <v>13</v>
      </c>
      <c r="F84" s="5">
        <f>'Enter Orders Here'!KS12</f>
        <v>0</v>
      </c>
      <c r="G84" s="6">
        <f>F84*24</f>
        <v>0</v>
      </c>
    </row>
    <row r="85" spans="1:7" ht="18" x14ac:dyDescent="0.25">
      <c r="A85" s="139" t="s">
        <v>203</v>
      </c>
      <c r="B85" s="328" t="s">
        <v>136</v>
      </c>
      <c r="C85" s="329"/>
      <c r="D85" s="98" t="s">
        <v>229</v>
      </c>
      <c r="E85" s="138" t="s">
        <v>13</v>
      </c>
      <c r="F85" s="5">
        <f>'Enter Orders Here'!KS46</f>
        <v>0</v>
      </c>
      <c r="G85" s="6">
        <f>F85*14.4</f>
        <v>0</v>
      </c>
    </row>
    <row r="86" spans="1:7" ht="18" x14ac:dyDescent="0.25">
      <c r="A86" s="139" t="s">
        <v>204</v>
      </c>
      <c r="B86" s="328" t="s">
        <v>137</v>
      </c>
      <c r="C86" s="329"/>
      <c r="D86" s="98" t="s">
        <v>230</v>
      </c>
      <c r="E86" s="138" t="s">
        <v>13</v>
      </c>
      <c r="F86" s="5">
        <f>'Enter Orders Here'!KS47</f>
        <v>0</v>
      </c>
      <c r="G86" s="6">
        <f>F86*14.4</f>
        <v>0</v>
      </c>
    </row>
    <row r="87" spans="1:7" ht="18" x14ac:dyDescent="0.25">
      <c r="A87" s="139" t="s">
        <v>193</v>
      </c>
      <c r="B87" s="328" t="s">
        <v>35</v>
      </c>
      <c r="C87" s="329"/>
      <c r="D87" s="4" t="s">
        <v>224</v>
      </c>
      <c r="E87" s="138" t="s">
        <v>13</v>
      </c>
      <c r="F87" s="5">
        <f>'Enter Orders Here'!KS37</f>
        <v>0</v>
      </c>
      <c r="G87" s="6">
        <f>F87*12</f>
        <v>0</v>
      </c>
    </row>
    <row r="88" spans="1:7" ht="18" x14ac:dyDescent="0.25">
      <c r="A88" s="139" t="s">
        <v>218</v>
      </c>
      <c r="B88" s="328" t="s">
        <v>82</v>
      </c>
      <c r="C88" s="329"/>
      <c r="D88" s="98" t="s">
        <v>87</v>
      </c>
      <c r="E88" s="138" t="s">
        <v>13</v>
      </c>
      <c r="F88" s="5">
        <f>'Enter Orders Here'!KS60</f>
        <v>0</v>
      </c>
      <c r="G88" s="6">
        <f>F88*5.4</f>
        <v>0</v>
      </c>
    </row>
    <row r="89" spans="1:7" ht="18" x14ac:dyDescent="0.25">
      <c r="A89" s="139" t="s">
        <v>195</v>
      </c>
      <c r="B89" s="328" t="s">
        <v>130</v>
      </c>
      <c r="C89" s="329"/>
      <c r="D89" s="98" t="s">
        <v>227</v>
      </c>
      <c r="E89" s="138" t="s">
        <v>13</v>
      </c>
      <c r="F89" s="5">
        <f>'Enter Orders Here'!KS39</f>
        <v>0</v>
      </c>
      <c r="G89" s="6">
        <f>F89*10.8</f>
        <v>0</v>
      </c>
    </row>
    <row r="90" spans="1:7" ht="18" x14ac:dyDescent="0.25">
      <c r="A90" s="139" t="s">
        <v>192</v>
      </c>
      <c r="B90" s="328" t="s">
        <v>80</v>
      </c>
      <c r="C90" s="329"/>
      <c r="D90" s="4" t="s">
        <v>86</v>
      </c>
      <c r="E90" s="138" t="s">
        <v>13</v>
      </c>
      <c r="F90" s="5">
        <f>'Enter Orders Here'!KS36</f>
        <v>0</v>
      </c>
      <c r="G90" s="6">
        <f>F90*3.6</f>
        <v>0</v>
      </c>
    </row>
    <row r="91" spans="1:7" ht="18" x14ac:dyDescent="0.25">
      <c r="A91" s="139" t="s">
        <v>222</v>
      </c>
      <c r="B91" s="328" t="s">
        <v>150</v>
      </c>
      <c r="C91" s="329"/>
      <c r="D91" s="4" t="s">
        <v>235</v>
      </c>
      <c r="E91" s="138" t="s">
        <v>13</v>
      </c>
      <c r="F91" s="5">
        <f>'Enter Orders Here'!KS64</f>
        <v>0</v>
      </c>
      <c r="G91" s="6">
        <f>F91*4.8</f>
        <v>0</v>
      </c>
    </row>
    <row r="92" spans="1:7" ht="18" x14ac:dyDescent="0.25">
      <c r="A92" s="139" t="s">
        <v>205</v>
      </c>
      <c r="B92" s="328" t="s">
        <v>139</v>
      </c>
      <c r="C92" s="329"/>
      <c r="D92" s="4" t="s">
        <v>233</v>
      </c>
      <c r="E92" s="138" t="s">
        <v>13</v>
      </c>
      <c r="F92" s="5">
        <f>'Enter Orders Here'!KS48</f>
        <v>0</v>
      </c>
      <c r="G92" s="6">
        <f>F92*7.2</f>
        <v>0</v>
      </c>
    </row>
    <row r="93" spans="1:7" ht="18" x14ac:dyDescent="0.25">
      <c r="A93" s="139" t="s">
        <v>213</v>
      </c>
      <c r="B93" s="328" t="s">
        <v>212</v>
      </c>
      <c r="C93" s="329"/>
      <c r="D93" s="4" t="s">
        <v>234</v>
      </c>
      <c r="E93" s="138" t="s">
        <v>13</v>
      </c>
      <c r="F93" s="5">
        <f>'Enter Orders Here'!KS55</f>
        <v>0</v>
      </c>
      <c r="G93" s="6">
        <f>F93*12</f>
        <v>0</v>
      </c>
    </row>
    <row r="94" spans="1:7" ht="18" x14ac:dyDescent="0.25">
      <c r="A94" s="139" t="s">
        <v>215</v>
      </c>
      <c r="B94" s="328" t="s">
        <v>36</v>
      </c>
      <c r="C94" s="329"/>
      <c r="D94" s="98" t="s">
        <v>49</v>
      </c>
      <c r="E94" s="138" t="s">
        <v>13</v>
      </c>
      <c r="F94" s="5">
        <f>'Enter Orders Here'!KS57</f>
        <v>0</v>
      </c>
      <c r="G94" s="6">
        <f>F94*10.8</f>
        <v>0</v>
      </c>
    </row>
    <row r="95" spans="1:7" ht="18" x14ac:dyDescent="0.25">
      <c r="A95" s="139" t="s">
        <v>214</v>
      </c>
      <c r="B95" s="328" t="s">
        <v>146</v>
      </c>
      <c r="C95" s="329"/>
      <c r="D95" s="98" t="s">
        <v>236</v>
      </c>
      <c r="E95" s="138" t="s">
        <v>13</v>
      </c>
      <c r="F95" s="5">
        <f>'Enter Orders Here'!KS56</f>
        <v>0</v>
      </c>
      <c r="G95" s="6">
        <f>F95*6</f>
        <v>0</v>
      </c>
    </row>
    <row r="96" spans="1:7" ht="18" x14ac:dyDescent="0.25">
      <c r="A96" s="139" t="s">
        <v>196</v>
      </c>
      <c r="B96" s="328" t="s">
        <v>131</v>
      </c>
      <c r="C96" s="329"/>
      <c r="D96" s="98" t="s">
        <v>225</v>
      </c>
      <c r="E96" s="138" t="s">
        <v>13</v>
      </c>
      <c r="F96" s="5">
        <f>'Enter Orders Here'!KS40</f>
        <v>0</v>
      </c>
      <c r="G96" s="6">
        <f>F96*35.4</f>
        <v>0</v>
      </c>
    </row>
    <row r="97" spans="1:7" ht="18" x14ac:dyDescent="0.25">
      <c r="A97" s="139" t="s">
        <v>207</v>
      </c>
      <c r="B97" s="328" t="s">
        <v>140</v>
      </c>
      <c r="C97" s="329"/>
      <c r="D97" s="98" t="s">
        <v>232</v>
      </c>
      <c r="E97" s="138" t="s">
        <v>13</v>
      </c>
      <c r="F97" s="5">
        <f>'Enter Orders Here'!KS50</f>
        <v>0</v>
      </c>
      <c r="G97" s="6">
        <f>F97*10.8</f>
        <v>0</v>
      </c>
    </row>
    <row r="98" spans="1:7" ht="18" x14ac:dyDescent="0.25">
      <c r="A98" s="139" t="s">
        <v>202</v>
      </c>
      <c r="B98" s="328" t="s">
        <v>135</v>
      </c>
      <c r="C98" s="329"/>
      <c r="D98" s="98" t="s">
        <v>228</v>
      </c>
      <c r="E98" s="138" t="s">
        <v>13</v>
      </c>
      <c r="F98" s="5">
        <f>'Enter Orders Here'!KS45</f>
        <v>0</v>
      </c>
      <c r="G98" s="6">
        <f>F98*10.8</f>
        <v>0</v>
      </c>
    </row>
    <row r="99" spans="1:7" ht="18" x14ac:dyDescent="0.25">
      <c r="A99" s="139" t="s">
        <v>194</v>
      </c>
      <c r="B99" s="328" t="s">
        <v>129</v>
      </c>
      <c r="C99" s="329"/>
      <c r="D99" s="98" t="s">
        <v>226</v>
      </c>
      <c r="E99" s="138" t="s">
        <v>13</v>
      </c>
      <c r="F99" s="5">
        <f>'Enter Orders Here'!KS38</f>
        <v>0</v>
      </c>
      <c r="G99" s="6">
        <f t="shared" ref="G99" si="0">F99*4.8</f>
        <v>0</v>
      </c>
    </row>
    <row r="100" spans="1:7" ht="18" x14ac:dyDescent="0.25">
      <c r="A100" s="139" t="s">
        <v>206</v>
      </c>
      <c r="B100" s="328" t="s">
        <v>138</v>
      </c>
      <c r="C100" s="329"/>
      <c r="D100" s="98" t="s">
        <v>231</v>
      </c>
      <c r="E100" s="138" t="s">
        <v>13</v>
      </c>
      <c r="F100" s="5">
        <f>'Enter Orders Here'!KS49</f>
        <v>0</v>
      </c>
      <c r="G100" s="6">
        <f>F100*9.6</f>
        <v>0</v>
      </c>
    </row>
    <row r="101" spans="1:7" ht="25.5" customHeight="1" x14ac:dyDescent="0.25">
      <c r="E101" s="323" t="s">
        <v>100</v>
      </c>
      <c r="F101" s="324"/>
      <c r="G101" s="8">
        <f>IF(SUM(G7:G100)=0,0,IF(SUM(G7:G100)&lt;44.99,7.95,IF(SUM(G7:G100)&lt;89.99,9.95,IF(SUM(G7:G100)&lt;134.99,12.95,0))))</f>
        <v>0</v>
      </c>
    </row>
    <row r="102" spans="1:7" ht="25.5" customHeight="1" x14ac:dyDescent="0.25">
      <c r="A102" s="317" t="s">
        <v>257</v>
      </c>
      <c r="B102" s="318"/>
      <c r="C102" s="309" t="s">
        <v>96</v>
      </c>
      <c r="D102" s="311"/>
      <c r="E102" s="323" t="s">
        <v>253</v>
      </c>
      <c r="F102" s="324"/>
      <c r="G102" s="176">
        <v>0</v>
      </c>
    </row>
    <row r="103" spans="1:7" ht="41.25" customHeight="1" x14ac:dyDescent="0.25">
      <c r="A103" s="317"/>
      <c r="B103" s="318"/>
      <c r="C103" s="89" t="s">
        <v>97</v>
      </c>
      <c r="D103" s="89" t="s">
        <v>98</v>
      </c>
      <c r="E103" s="325" t="s">
        <v>28</v>
      </c>
      <c r="F103" s="326"/>
      <c r="G103" s="10">
        <f>SUM(G7:G102)</f>
        <v>0</v>
      </c>
    </row>
    <row r="104" spans="1:7" ht="18.95" customHeight="1" x14ac:dyDescent="0.25">
      <c r="A104" s="317"/>
      <c r="B104" s="318"/>
      <c r="C104" s="90" t="s">
        <v>103</v>
      </c>
      <c r="D104" s="91">
        <v>7.95</v>
      </c>
      <c r="E104" s="313"/>
      <c r="F104" s="314"/>
      <c r="G104" s="314"/>
    </row>
    <row r="105" spans="1:7" ht="18.95" customHeight="1" x14ac:dyDescent="0.25">
      <c r="A105" s="317"/>
      <c r="B105" s="318"/>
      <c r="C105" s="90" t="s">
        <v>101</v>
      </c>
      <c r="D105" s="91">
        <v>9.9499999999999993</v>
      </c>
      <c r="E105" s="315"/>
      <c r="F105" s="316"/>
      <c r="G105" s="316"/>
    </row>
    <row r="106" spans="1:7" ht="18.95" customHeight="1" x14ac:dyDescent="0.25">
      <c r="A106" s="317"/>
      <c r="B106" s="318"/>
      <c r="C106" s="90" t="s">
        <v>102</v>
      </c>
      <c r="D106" s="91">
        <v>12.95</v>
      </c>
      <c r="E106" s="315"/>
      <c r="F106" s="316"/>
      <c r="G106" s="316"/>
    </row>
    <row r="107" spans="1:7" ht="18.95" customHeight="1" x14ac:dyDescent="0.25">
      <c r="A107" s="317"/>
      <c r="B107" s="318"/>
      <c r="C107" s="90" t="s">
        <v>99</v>
      </c>
      <c r="D107" s="90" t="s">
        <v>14</v>
      </c>
      <c r="E107" s="315"/>
      <c r="F107" s="316"/>
      <c r="G107" s="316"/>
    </row>
  </sheetData>
  <sheetProtection password="960F" sheet="1" objects="1" scenarios="1" selectLockedCells="1"/>
  <mergeCells count="137">
    <mergeCell ref="A1:D1"/>
    <mergeCell ref="E102:F102"/>
    <mergeCell ref="C102:D102"/>
    <mergeCell ref="A53:A54"/>
    <mergeCell ref="A55:A56"/>
    <mergeCell ref="A57:A58"/>
    <mergeCell ref="A59:A60"/>
    <mergeCell ref="A61:A62"/>
    <mergeCell ref="A45:A46"/>
    <mergeCell ref="A47:A48"/>
    <mergeCell ref="A49:A50"/>
    <mergeCell ref="A41:A42"/>
    <mergeCell ref="A43:A44"/>
    <mergeCell ref="A37:A38"/>
    <mergeCell ref="A29:A30"/>
    <mergeCell ref="A21:A22"/>
    <mergeCell ref="A13:A14"/>
    <mergeCell ref="A51:A52"/>
    <mergeCell ref="D37:D38"/>
    <mergeCell ref="B37:C38"/>
    <mergeCell ref="A39:A40"/>
    <mergeCell ref="B39:C40"/>
    <mergeCell ref="A33:A34"/>
    <mergeCell ref="D33:D34"/>
    <mergeCell ref="B33:C34"/>
    <mergeCell ref="A35:A36"/>
    <mergeCell ref="D35:D36"/>
    <mergeCell ref="B35:C36"/>
    <mergeCell ref="D29:D30"/>
    <mergeCell ref="B29:C30"/>
    <mergeCell ref="A31:A32"/>
    <mergeCell ref="D31:D32"/>
    <mergeCell ref="B31:C32"/>
    <mergeCell ref="A25:A26"/>
    <mergeCell ref="D25:D26"/>
    <mergeCell ref="B25:C26"/>
    <mergeCell ref="A27:A28"/>
    <mergeCell ref="D27:D28"/>
    <mergeCell ref="B27:C28"/>
    <mergeCell ref="D21:D22"/>
    <mergeCell ref="B21:C22"/>
    <mergeCell ref="A23:A24"/>
    <mergeCell ref="D23:D24"/>
    <mergeCell ref="B23:C24"/>
    <mergeCell ref="A17:A18"/>
    <mergeCell ref="D17:D18"/>
    <mergeCell ref="B17:C18"/>
    <mergeCell ref="A19:A20"/>
    <mergeCell ref="D19:D20"/>
    <mergeCell ref="B19:C20"/>
    <mergeCell ref="D13:D14"/>
    <mergeCell ref="B13:C14"/>
    <mergeCell ref="A15:A16"/>
    <mergeCell ref="D15:D16"/>
    <mergeCell ref="B15:C16"/>
    <mergeCell ref="A9:A10"/>
    <mergeCell ref="D9:D10"/>
    <mergeCell ref="B9:C10"/>
    <mergeCell ref="A11:A12"/>
    <mergeCell ref="D11:D12"/>
    <mergeCell ref="B11:C12"/>
    <mergeCell ref="A7:A8"/>
    <mergeCell ref="D7:D8"/>
    <mergeCell ref="B7:C8"/>
    <mergeCell ref="B4:C4"/>
    <mergeCell ref="B5:C5"/>
    <mergeCell ref="B6:C6"/>
    <mergeCell ref="A3:G3"/>
    <mergeCell ref="A63:A64"/>
    <mergeCell ref="B63:C64"/>
    <mergeCell ref="A65:A66"/>
    <mergeCell ref="B65:C66"/>
    <mergeCell ref="A67:A68"/>
    <mergeCell ref="B67:C68"/>
    <mergeCell ref="B55:C56"/>
    <mergeCell ref="D39:D40"/>
    <mergeCell ref="D41:D42"/>
    <mergeCell ref="D43:D44"/>
    <mergeCell ref="D45:D46"/>
    <mergeCell ref="D47:D48"/>
    <mergeCell ref="D49:D50"/>
    <mergeCell ref="B51:C52"/>
    <mergeCell ref="D51:D52"/>
    <mergeCell ref="B53:C54"/>
    <mergeCell ref="D53:D54"/>
    <mergeCell ref="D55:D56"/>
    <mergeCell ref="B49:C50"/>
    <mergeCell ref="B45:C46"/>
    <mergeCell ref="B92:C92"/>
    <mergeCell ref="B93:C93"/>
    <mergeCell ref="B94:C94"/>
    <mergeCell ref="B86:C86"/>
    <mergeCell ref="B87:C87"/>
    <mergeCell ref="B88:C88"/>
    <mergeCell ref="B89:C89"/>
    <mergeCell ref="B90:C90"/>
    <mergeCell ref="B91:C91"/>
    <mergeCell ref="B78:C78"/>
    <mergeCell ref="B79:C79"/>
    <mergeCell ref="B80:C80"/>
    <mergeCell ref="B83:C83"/>
    <mergeCell ref="B84:C84"/>
    <mergeCell ref="B85:C85"/>
    <mergeCell ref="B69:C69"/>
    <mergeCell ref="B70:C70"/>
    <mergeCell ref="B71:C71"/>
    <mergeCell ref="B72:C72"/>
    <mergeCell ref="B73:C73"/>
    <mergeCell ref="B74:C74"/>
    <mergeCell ref="B75:C75"/>
    <mergeCell ref="B76:C76"/>
    <mergeCell ref="B81:C81"/>
    <mergeCell ref="B82:C82"/>
    <mergeCell ref="A2:G2"/>
    <mergeCell ref="E104:G107"/>
    <mergeCell ref="A102:B107"/>
    <mergeCell ref="B47:C48"/>
    <mergeCell ref="B41:C42"/>
    <mergeCell ref="B43:C44"/>
    <mergeCell ref="E101:F101"/>
    <mergeCell ref="E103:F103"/>
    <mergeCell ref="B57:C58"/>
    <mergeCell ref="D57:D58"/>
    <mergeCell ref="B59:C60"/>
    <mergeCell ref="D59:D60"/>
    <mergeCell ref="D61:D62"/>
    <mergeCell ref="D63:D64"/>
    <mergeCell ref="D65:D66"/>
    <mergeCell ref="D67:D68"/>
    <mergeCell ref="B100:C100"/>
    <mergeCell ref="B99:C99"/>
    <mergeCell ref="B61:C62"/>
    <mergeCell ref="B95:C95"/>
    <mergeCell ref="B96:C96"/>
    <mergeCell ref="B97:C97"/>
    <mergeCell ref="B98:C98"/>
    <mergeCell ref="B77:C77"/>
  </mergeCells>
  <printOptions horizontalCentered="1"/>
  <pageMargins left="0.25" right="0.25" top="0.25" bottom="0.25" header="0" footer="0"/>
  <pageSetup scale="70" fitToHeight="2" orientation="portrait" r:id="rId1"/>
  <rowBreaks count="1" manualBreakCount="1">
    <brk id="44" max="16383" man="1"/>
  </rowBreaks>
  <ignoredErrors>
    <ignoredError sqref="F12" formula="1"/>
    <ignoredError sqref="F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workbookViewId="0">
      <selection sqref="A1:IV65536"/>
    </sheetView>
  </sheetViews>
  <sheetFormatPr defaultRowHeight="15" x14ac:dyDescent="0.25"/>
  <cols>
    <col min="1" max="1" width="43.7109375" style="28" customWidth="1"/>
    <col min="2" max="2" width="9.140625" style="28"/>
    <col min="3" max="3" width="13" style="28" customWidth="1"/>
    <col min="4" max="4" width="9.140625" style="28"/>
    <col min="5" max="5" width="10.85546875" style="28" customWidth="1"/>
    <col min="6" max="6" width="11.140625" style="28" customWidth="1"/>
    <col min="7" max="9" width="9.140625" style="28"/>
    <col min="10" max="10" width="10.7109375" style="28" customWidth="1"/>
    <col min="11" max="18" width="10.42578125" style="28" customWidth="1"/>
    <col min="19" max="20" width="9.85546875" style="28" bestFit="1" customWidth="1"/>
    <col min="21" max="21" width="9.140625" style="28"/>
    <col min="22" max="22" width="9.7109375" style="28" customWidth="1"/>
    <col min="23" max="16384" width="9.140625" style="28"/>
  </cols>
  <sheetData>
    <row r="1" spans="1:22" ht="15.75" thickBot="1" x14ac:dyDescent="0.3">
      <c r="A1" s="25"/>
      <c r="B1" s="26"/>
      <c r="C1" s="27" t="s">
        <v>74</v>
      </c>
      <c r="D1" s="340" t="s">
        <v>52</v>
      </c>
      <c r="E1" s="338"/>
      <c r="F1" s="341"/>
      <c r="G1" s="340" t="s">
        <v>53</v>
      </c>
      <c r="H1" s="338"/>
      <c r="I1" s="339"/>
      <c r="J1" s="337" t="s">
        <v>54</v>
      </c>
      <c r="K1" s="338"/>
      <c r="L1" s="339"/>
      <c r="M1" s="337" t="s">
        <v>55</v>
      </c>
      <c r="N1" s="338"/>
      <c r="O1" s="338"/>
      <c r="P1" s="339"/>
      <c r="Q1" s="337" t="s">
        <v>71</v>
      </c>
      <c r="R1" s="339"/>
      <c r="S1" s="342" t="s">
        <v>76</v>
      </c>
      <c r="T1" s="336"/>
      <c r="U1" s="335" t="s">
        <v>107</v>
      </c>
      <c r="V1" s="336"/>
    </row>
    <row r="2" spans="1:22" ht="48" customHeight="1" thickBot="1" x14ac:dyDescent="0.3">
      <c r="A2" s="29" t="s">
        <v>56</v>
      </c>
      <c r="B2" s="30" t="s">
        <v>57</v>
      </c>
      <c r="C2" s="31" t="s">
        <v>75</v>
      </c>
      <c r="D2" s="32" t="s">
        <v>58</v>
      </c>
      <c r="E2" s="33" t="s">
        <v>66</v>
      </c>
      <c r="F2" s="34" t="s">
        <v>59</v>
      </c>
      <c r="G2" s="32" t="s">
        <v>62</v>
      </c>
      <c r="H2" s="33" t="s">
        <v>61</v>
      </c>
      <c r="I2" s="35" t="s">
        <v>60</v>
      </c>
      <c r="J2" s="36" t="s">
        <v>65</v>
      </c>
      <c r="K2" s="37" t="s">
        <v>64</v>
      </c>
      <c r="L2" s="38" t="s">
        <v>63</v>
      </c>
      <c r="M2" s="40" t="s">
        <v>70</v>
      </c>
      <c r="N2" s="39" t="s">
        <v>67</v>
      </c>
      <c r="O2" s="37" t="s">
        <v>69</v>
      </c>
      <c r="P2" s="38" t="s">
        <v>68</v>
      </c>
      <c r="Q2" s="39" t="s">
        <v>72</v>
      </c>
      <c r="R2" s="38" t="s">
        <v>73</v>
      </c>
      <c r="S2" s="39" t="s">
        <v>105</v>
      </c>
      <c r="T2" s="38" t="s">
        <v>106</v>
      </c>
      <c r="U2" s="39" t="s">
        <v>105</v>
      </c>
      <c r="V2" s="38" t="s">
        <v>106</v>
      </c>
    </row>
    <row r="3" spans="1:22" ht="23.25" customHeight="1" x14ac:dyDescent="0.25">
      <c r="A3" s="41" t="e">
        <f>'Profit Summary'!#REF!</f>
        <v>#REF!</v>
      </c>
      <c r="B3" s="42"/>
      <c r="C3" s="43" t="e">
        <f>'Profit Summary'!#REF!</f>
        <v>#REF!</v>
      </c>
      <c r="D3" s="44"/>
      <c r="E3" s="45">
        <f>COUNTA('Enter Orders Here'!A1:A67)</f>
        <v>16</v>
      </c>
      <c r="F3" s="46" t="e">
        <f>E3/D3</f>
        <v>#DIV/0!</v>
      </c>
      <c r="G3" s="47" t="e">
        <f>'Enter Orders Here'!#REF!</f>
        <v>#REF!</v>
      </c>
      <c r="H3" s="48" t="e">
        <f>G3/E3</f>
        <v>#REF!</v>
      </c>
      <c r="I3" s="49" t="e">
        <f>MAX('Enter Orders Here'!#REF!)</f>
        <v>#REF!</v>
      </c>
      <c r="J3" s="50" t="e">
        <f>'Enter Orders Here'!#REF!</f>
        <v>#REF!</v>
      </c>
      <c r="K3" s="51" t="e">
        <f>J3/E3</f>
        <v>#REF!</v>
      </c>
      <c r="L3" s="52" t="e">
        <f>MAX('Enter Orders Here'!#REF!)</f>
        <v>#REF!</v>
      </c>
      <c r="M3" s="51">
        <f>'Profit Summary'!F14</f>
        <v>0</v>
      </c>
      <c r="N3" s="53">
        <f>M3/E3</f>
        <v>0</v>
      </c>
      <c r="O3" s="54" t="str">
        <f>'Profit Summary'!F26</f>
        <v>-</v>
      </c>
      <c r="P3" s="55" t="str">
        <f>IF('Profit Summary'!F23="-", 'Profit Summary'!F17, 'Profit Summary'!F23)</f>
        <v>-</v>
      </c>
      <c r="Q3" s="56">
        <f>SUM('Maximize Profits'!B6:B38)</f>
        <v>0</v>
      </c>
      <c r="R3" s="57" t="e">
        <f>SUM('Profit Summary'!#REF!)</f>
        <v>#REF!</v>
      </c>
      <c r="S3" s="56" t="e">
        <f>'Profit Summary'!#REF!</f>
        <v>#REF!</v>
      </c>
      <c r="T3" s="95" t="e">
        <f>S3/E3</f>
        <v>#REF!</v>
      </c>
      <c r="U3" s="96" t="e">
        <f>SUM('Profit Summary'!#REF!)</f>
        <v>#REF!</v>
      </c>
      <c r="V3" s="97" t="e">
        <f>U3/E3</f>
        <v>#REF!</v>
      </c>
    </row>
    <row r="4" spans="1:22" s="93" customFormat="1" x14ac:dyDescent="0.25">
      <c r="A4" s="94"/>
    </row>
  </sheetData>
  <sheetProtection password="960F" sheet="1" selectLockedCells="1" selectUnlockedCells="1"/>
  <mergeCells count="7">
    <mergeCell ref="U1:V1"/>
    <mergeCell ref="M1:P1"/>
    <mergeCell ref="Q1:R1"/>
    <mergeCell ref="D1:F1"/>
    <mergeCell ref="G1:I1"/>
    <mergeCell ref="J1:L1"/>
    <mergeCell ref="S1:T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52" workbookViewId="0">
      <selection activeCell="C64" sqref="C64:C95"/>
    </sheetView>
  </sheetViews>
  <sheetFormatPr defaultRowHeight="15" x14ac:dyDescent="0.25"/>
  <cols>
    <col min="2" max="2" width="44.5703125" style="126" customWidth="1"/>
    <col min="3" max="3" width="9.140625" style="121"/>
    <col min="4" max="4" width="12.5703125" style="115" customWidth="1"/>
    <col min="5" max="5" width="13.7109375" style="125" customWidth="1"/>
  </cols>
  <sheetData>
    <row r="1" spans="1:7" s="110" customFormat="1" x14ac:dyDescent="0.25">
      <c r="B1" s="126"/>
      <c r="C1" s="121"/>
      <c r="D1" s="115"/>
      <c r="E1" s="125"/>
    </row>
    <row r="2" spans="1:7" ht="21" customHeight="1" x14ac:dyDescent="0.25">
      <c r="A2" s="345" t="s">
        <v>165</v>
      </c>
      <c r="B2" s="344" t="s">
        <v>115</v>
      </c>
      <c r="C2" s="121">
        <v>30</v>
      </c>
      <c r="D2" s="347">
        <v>18600</v>
      </c>
      <c r="E2" s="117" t="s">
        <v>241</v>
      </c>
      <c r="G2" t="s">
        <v>115</v>
      </c>
    </row>
    <row r="3" spans="1:7" s="110" customFormat="1" ht="21" customHeight="1" x14ac:dyDescent="0.25">
      <c r="A3" s="345"/>
      <c r="B3" s="344"/>
      <c r="C3" s="121">
        <v>3.75</v>
      </c>
      <c r="D3" s="347"/>
      <c r="E3" s="124" t="s">
        <v>240</v>
      </c>
      <c r="G3" t="s">
        <v>77</v>
      </c>
    </row>
    <row r="4" spans="1:7" ht="21" customHeight="1" x14ac:dyDescent="0.25">
      <c r="A4" s="345" t="s">
        <v>159</v>
      </c>
      <c r="B4" s="344" t="s">
        <v>77</v>
      </c>
      <c r="C4" s="121">
        <v>30</v>
      </c>
      <c r="D4" s="348">
        <v>18601</v>
      </c>
      <c r="E4" s="117" t="s">
        <v>241</v>
      </c>
      <c r="G4" t="s">
        <v>109</v>
      </c>
    </row>
    <row r="5" spans="1:7" s="110" customFormat="1" ht="21" customHeight="1" x14ac:dyDescent="0.25">
      <c r="A5" s="345"/>
      <c r="B5" s="344"/>
      <c r="C5" s="121">
        <v>3.75</v>
      </c>
      <c r="D5" s="348"/>
      <c r="E5" s="124" t="s">
        <v>240</v>
      </c>
      <c r="G5" t="s">
        <v>108</v>
      </c>
    </row>
    <row r="6" spans="1:7" ht="21" customHeight="1" x14ac:dyDescent="0.25">
      <c r="A6" s="345" t="s">
        <v>158</v>
      </c>
      <c r="B6" s="344" t="s">
        <v>109</v>
      </c>
      <c r="C6" s="121">
        <v>30</v>
      </c>
      <c r="D6" s="347">
        <v>18602</v>
      </c>
      <c r="E6" s="117" t="s">
        <v>241</v>
      </c>
      <c r="G6" t="s">
        <v>112</v>
      </c>
    </row>
    <row r="7" spans="1:7" s="110" customFormat="1" ht="21" customHeight="1" x14ac:dyDescent="0.25">
      <c r="A7" s="345"/>
      <c r="B7" s="344"/>
      <c r="C7" s="121">
        <v>3.75</v>
      </c>
      <c r="D7" s="347"/>
      <c r="E7" s="124" t="s">
        <v>240</v>
      </c>
      <c r="G7" t="s">
        <v>113</v>
      </c>
    </row>
    <row r="8" spans="1:7" ht="21" customHeight="1" x14ac:dyDescent="0.25">
      <c r="A8" s="345" t="s">
        <v>160</v>
      </c>
      <c r="B8" s="344" t="s">
        <v>108</v>
      </c>
      <c r="C8" s="121">
        <v>30</v>
      </c>
      <c r="D8" s="347">
        <v>18604</v>
      </c>
      <c r="E8" s="117" t="s">
        <v>241</v>
      </c>
      <c r="G8" t="s">
        <v>114</v>
      </c>
    </row>
    <row r="9" spans="1:7" s="110" customFormat="1" ht="21" customHeight="1" x14ac:dyDescent="0.25">
      <c r="A9" s="345"/>
      <c r="B9" s="344"/>
      <c r="C9" s="121">
        <v>3.75</v>
      </c>
      <c r="D9" s="347"/>
      <c r="E9" s="124" t="s">
        <v>240</v>
      </c>
      <c r="G9" t="s">
        <v>237</v>
      </c>
    </row>
    <row r="10" spans="1:7" ht="21" customHeight="1" x14ac:dyDescent="0.25">
      <c r="A10" s="345" t="s">
        <v>161</v>
      </c>
      <c r="B10" s="344" t="s">
        <v>112</v>
      </c>
      <c r="C10" s="121">
        <v>30</v>
      </c>
      <c r="D10" s="347">
        <v>18605</v>
      </c>
      <c r="E10" s="117" t="s">
        <v>241</v>
      </c>
      <c r="G10" t="s">
        <v>15</v>
      </c>
    </row>
    <row r="11" spans="1:7" s="110" customFormat="1" ht="21" customHeight="1" x14ac:dyDescent="0.25">
      <c r="A11" s="345"/>
      <c r="B11" s="344"/>
      <c r="C11" s="121">
        <v>3.75</v>
      </c>
      <c r="D11" s="347"/>
      <c r="E11" s="124" t="s">
        <v>240</v>
      </c>
      <c r="G11" s="119" t="s">
        <v>0</v>
      </c>
    </row>
    <row r="12" spans="1:7" ht="21" customHeight="1" x14ac:dyDescent="0.25">
      <c r="A12" s="345" t="s">
        <v>163</v>
      </c>
      <c r="B12" s="344" t="s">
        <v>113</v>
      </c>
      <c r="C12" s="121">
        <v>30</v>
      </c>
      <c r="D12" s="347">
        <v>18606</v>
      </c>
      <c r="E12" s="117" t="s">
        <v>241</v>
      </c>
      <c r="G12" s="119" t="s">
        <v>117</v>
      </c>
    </row>
    <row r="13" spans="1:7" s="110" customFormat="1" ht="21" customHeight="1" x14ac:dyDescent="0.25">
      <c r="A13" s="345"/>
      <c r="B13" s="344"/>
      <c r="C13" s="121">
        <v>3.75</v>
      </c>
      <c r="D13" s="347"/>
      <c r="E13" s="124" t="s">
        <v>240</v>
      </c>
      <c r="G13" s="119" t="s">
        <v>116</v>
      </c>
    </row>
    <row r="14" spans="1:7" ht="21" customHeight="1" x14ac:dyDescent="0.25">
      <c r="A14" s="345" t="s">
        <v>164</v>
      </c>
      <c r="B14" s="344" t="s">
        <v>114</v>
      </c>
      <c r="C14" s="121">
        <v>30</v>
      </c>
      <c r="D14" s="347">
        <v>18607</v>
      </c>
      <c r="E14" s="117" t="s">
        <v>241</v>
      </c>
      <c r="G14" s="118" t="s">
        <v>1</v>
      </c>
    </row>
    <row r="15" spans="1:7" s="110" customFormat="1" ht="21" customHeight="1" x14ac:dyDescent="0.25">
      <c r="A15" s="345"/>
      <c r="B15" s="344"/>
      <c r="C15" s="121">
        <v>3.75</v>
      </c>
      <c r="D15" s="347"/>
      <c r="E15" s="124" t="s">
        <v>240</v>
      </c>
      <c r="G15" s="118" t="s">
        <v>118</v>
      </c>
    </row>
    <row r="16" spans="1:7" ht="21" customHeight="1" x14ac:dyDescent="0.25">
      <c r="A16" s="345" t="s">
        <v>162</v>
      </c>
      <c r="B16" s="344" t="s">
        <v>237</v>
      </c>
      <c r="C16" s="121">
        <v>30</v>
      </c>
      <c r="D16" s="347">
        <v>18608</v>
      </c>
      <c r="E16" s="117" t="s">
        <v>241</v>
      </c>
      <c r="G16" t="s">
        <v>119</v>
      </c>
    </row>
    <row r="17" spans="1:8" s="110" customFormat="1" ht="21" customHeight="1" x14ac:dyDescent="0.25">
      <c r="A17" s="345"/>
      <c r="B17" s="344"/>
      <c r="C17" s="121">
        <v>3.75</v>
      </c>
      <c r="D17" s="347"/>
      <c r="E17" s="124" t="s">
        <v>240</v>
      </c>
      <c r="G17" t="s">
        <v>120</v>
      </c>
    </row>
    <row r="18" spans="1:8" ht="21" customHeight="1" x14ac:dyDescent="0.25">
      <c r="A18" s="345" t="s">
        <v>166</v>
      </c>
      <c r="B18" s="344" t="s">
        <v>15</v>
      </c>
      <c r="C18" s="121">
        <v>30</v>
      </c>
      <c r="D18" s="348">
        <v>18609</v>
      </c>
      <c r="E18" s="117" t="s">
        <v>241</v>
      </c>
      <c r="G18" t="s">
        <v>122</v>
      </c>
    </row>
    <row r="19" spans="1:8" s="110" customFormat="1" ht="21" customHeight="1" x14ac:dyDescent="0.25">
      <c r="A19" s="345"/>
      <c r="B19" s="344"/>
      <c r="C19" s="121">
        <v>3.75</v>
      </c>
      <c r="D19" s="348"/>
      <c r="E19" s="124" t="s">
        <v>240</v>
      </c>
      <c r="G19" t="s">
        <v>121</v>
      </c>
    </row>
    <row r="20" spans="1:8" ht="21" customHeight="1" x14ac:dyDescent="0.25">
      <c r="A20" s="345" t="s">
        <v>171</v>
      </c>
      <c r="B20" s="343" t="s">
        <v>0</v>
      </c>
      <c r="C20" s="121">
        <v>38.4</v>
      </c>
      <c r="D20" s="347">
        <v>17002</v>
      </c>
      <c r="E20" s="117" t="s">
        <v>239</v>
      </c>
      <c r="F20" s="118"/>
      <c r="G20" t="s">
        <v>123</v>
      </c>
      <c r="H20" s="119"/>
    </row>
    <row r="21" spans="1:8" s="110" customFormat="1" ht="21" customHeight="1" x14ac:dyDescent="0.25">
      <c r="A21" s="345"/>
      <c r="B21" s="343"/>
      <c r="C21" s="121">
        <v>9.75</v>
      </c>
      <c r="D21" s="347"/>
      <c r="E21" s="124" t="s">
        <v>240</v>
      </c>
      <c r="F21" s="118"/>
      <c r="G21" t="s">
        <v>31</v>
      </c>
      <c r="H21" s="119"/>
    </row>
    <row r="22" spans="1:8" ht="21" customHeight="1" x14ac:dyDescent="0.25">
      <c r="A22" s="345" t="s">
        <v>169</v>
      </c>
      <c r="B22" s="343" t="s">
        <v>117</v>
      </c>
      <c r="C22" s="121">
        <v>38.4</v>
      </c>
      <c r="D22" s="347">
        <v>17004</v>
      </c>
      <c r="E22" s="117" t="s">
        <v>239</v>
      </c>
      <c r="F22" s="118"/>
      <c r="G22" t="s">
        <v>32</v>
      </c>
      <c r="H22" s="119"/>
    </row>
    <row r="23" spans="1:8" s="110" customFormat="1" ht="21" customHeight="1" x14ac:dyDescent="0.25">
      <c r="A23" s="345"/>
      <c r="B23" s="343"/>
      <c r="C23" s="121">
        <v>9.75</v>
      </c>
      <c r="D23" s="347"/>
      <c r="E23" s="124" t="s">
        <v>240</v>
      </c>
      <c r="F23" s="118"/>
      <c r="G23" t="s">
        <v>33</v>
      </c>
      <c r="H23" s="119"/>
    </row>
    <row r="24" spans="1:8" ht="21" customHeight="1" x14ac:dyDescent="0.25">
      <c r="A24" s="345" t="s">
        <v>170</v>
      </c>
      <c r="B24" s="343" t="s">
        <v>116</v>
      </c>
      <c r="C24" s="121">
        <v>38.4</v>
      </c>
      <c r="D24" s="346">
        <v>17005</v>
      </c>
      <c r="E24" s="117" t="s">
        <v>239</v>
      </c>
      <c r="F24" s="118"/>
      <c r="G24" t="s">
        <v>34</v>
      </c>
      <c r="H24" s="119"/>
    </row>
    <row r="25" spans="1:8" s="110" customFormat="1" ht="21" customHeight="1" x14ac:dyDescent="0.25">
      <c r="A25" s="345"/>
      <c r="B25" s="343"/>
      <c r="C25" s="121">
        <v>9.75</v>
      </c>
      <c r="D25" s="346"/>
      <c r="E25" s="124" t="s">
        <v>240</v>
      </c>
      <c r="F25" s="118"/>
      <c r="G25" t="s">
        <v>2</v>
      </c>
      <c r="H25" s="118"/>
    </row>
    <row r="26" spans="1:8" ht="21" customHeight="1" x14ac:dyDescent="0.25">
      <c r="A26" s="345" t="s">
        <v>172</v>
      </c>
      <c r="B26" s="343" t="s">
        <v>1</v>
      </c>
      <c r="C26" s="121">
        <v>38.4</v>
      </c>
      <c r="D26" s="346">
        <v>17013</v>
      </c>
      <c r="E26" s="117" t="s">
        <v>239</v>
      </c>
      <c r="F26" s="118"/>
      <c r="G26" s="110"/>
      <c r="H26" s="118"/>
    </row>
    <row r="27" spans="1:8" s="110" customFormat="1" ht="21" customHeight="1" x14ac:dyDescent="0.25">
      <c r="A27" s="345"/>
      <c r="B27" s="343"/>
      <c r="C27" s="121">
        <v>9.75</v>
      </c>
      <c r="D27" s="346"/>
      <c r="E27" s="124" t="s">
        <v>240</v>
      </c>
      <c r="F27" s="118"/>
      <c r="G27" t="s">
        <v>3</v>
      </c>
      <c r="H27" s="118"/>
    </row>
    <row r="28" spans="1:8" ht="21" customHeight="1" x14ac:dyDescent="0.25">
      <c r="A28" s="345" t="s">
        <v>173</v>
      </c>
      <c r="B28" s="343" t="s">
        <v>118</v>
      </c>
      <c r="C28" s="121">
        <v>39.9</v>
      </c>
      <c r="D28" s="346">
        <v>37000</v>
      </c>
      <c r="E28" s="117" t="s">
        <v>239</v>
      </c>
      <c r="F28" s="118"/>
      <c r="G28" s="110"/>
      <c r="H28" s="118"/>
    </row>
    <row r="29" spans="1:8" s="110" customFormat="1" ht="21" customHeight="1" x14ac:dyDescent="0.25">
      <c r="A29" s="345"/>
      <c r="B29" s="343"/>
      <c r="C29" s="121">
        <v>10.25</v>
      </c>
      <c r="D29" s="346"/>
      <c r="E29" s="124" t="s">
        <v>240</v>
      </c>
      <c r="G29" t="s">
        <v>79</v>
      </c>
    </row>
    <row r="30" spans="1:8" ht="21" customHeight="1" x14ac:dyDescent="0.25">
      <c r="A30" s="345" t="s">
        <v>176</v>
      </c>
      <c r="B30" s="343" t="s">
        <v>119</v>
      </c>
      <c r="C30" s="121">
        <v>42</v>
      </c>
      <c r="D30" s="346">
        <v>14101</v>
      </c>
      <c r="E30" s="117" t="s">
        <v>239</v>
      </c>
      <c r="G30" s="110"/>
    </row>
    <row r="31" spans="1:8" s="110" customFormat="1" ht="21" customHeight="1" x14ac:dyDescent="0.25">
      <c r="A31" s="345"/>
      <c r="B31" s="343"/>
      <c r="C31" s="121">
        <v>9.9499999999999993</v>
      </c>
      <c r="D31" s="346"/>
      <c r="E31" s="124" t="s">
        <v>240</v>
      </c>
      <c r="G31" t="s">
        <v>78</v>
      </c>
    </row>
    <row r="32" spans="1:8" ht="21" customHeight="1" x14ac:dyDescent="0.25">
      <c r="A32" s="345" t="s">
        <v>174</v>
      </c>
      <c r="B32" s="343" t="s">
        <v>120</v>
      </c>
      <c r="C32" s="121">
        <v>42</v>
      </c>
      <c r="D32" s="346">
        <v>14102</v>
      </c>
      <c r="E32" s="117" t="s">
        <v>239</v>
      </c>
      <c r="G32" s="110"/>
    </row>
    <row r="33" spans="1:7" s="110" customFormat="1" ht="15" customHeight="1" x14ac:dyDescent="0.25">
      <c r="A33" s="345"/>
      <c r="B33" s="343"/>
      <c r="C33" s="121">
        <v>9.9499999999999993</v>
      </c>
      <c r="D33" s="346"/>
      <c r="E33" s="124" t="s">
        <v>240</v>
      </c>
      <c r="G33" t="s">
        <v>126</v>
      </c>
    </row>
    <row r="34" spans="1:7" ht="15" customHeight="1" x14ac:dyDescent="0.25">
      <c r="A34" s="345" t="s">
        <v>175</v>
      </c>
      <c r="B34" s="343" t="s">
        <v>122</v>
      </c>
      <c r="C34" s="121">
        <v>42</v>
      </c>
      <c r="D34" s="346">
        <v>14103</v>
      </c>
      <c r="E34" s="117" t="s">
        <v>239</v>
      </c>
      <c r="G34" t="s">
        <v>128</v>
      </c>
    </row>
    <row r="35" spans="1:7" s="110" customFormat="1" ht="15" customHeight="1" x14ac:dyDescent="0.25">
      <c r="A35" s="345"/>
      <c r="B35" s="343"/>
      <c r="C35" s="121">
        <v>9.9499999999999993</v>
      </c>
      <c r="D35" s="346"/>
      <c r="E35" s="124" t="s">
        <v>240</v>
      </c>
      <c r="G35" t="s">
        <v>127</v>
      </c>
    </row>
    <row r="36" spans="1:7" ht="15" customHeight="1" x14ac:dyDescent="0.25">
      <c r="A36" s="345" t="s">
        <v>177</v>
      </c>
      <c r="B36" s="343" t="s">
        <v>121</v>
      </c>
      <c r="C36" s="121">
        <v>51</v>
      </c>
      <c r="D36" s="346">
        <v>14104</v>
      </c>
      <c r="E36" s="117" t="s">
        <v>239</v>
      </c>
      <c r="G36" s="110"/>
    </row>
    <row r="37" spans="1:7" s="110" customFormat="1" ht="15" customHeight="1" x14ac:dyDescent="0.25">
      <c r="A37" s="345"/>
      <c r="B37" s="343"/>
      <c r="C37" s="121">
        <v>11.95</v>
      </c>
      <c r="D37" s="346"/>
      <c r="E37" s="124" t="s">
        <v>240</v>
      </c>
      <c r="G37" t="s">
        <v>37</v>
      </c>
    </row>
    <row r="38" spans="1:7" ht="15" customHeight="1" x14ac:dyDescent="0.25">
      <c r="A38" s="345" t="s">
        <v>179</v>
      </c>
      <c r="B38" s="343" t="s">
        <v>123</v>
      </c>
      <c r="C38" s="121">
        <v>16.5</v>
      </c>
      <c r="D38" s="347">
        <v>13300</v>
      </c>
      <c r="E38" s="117" t="s">
        <v>239</v>
      </c>
      <c r="G38" s="110"/>
    </row>
    <row r="39" spans="1:7" s="110" customFormat="1" ht="15" customHeight="1" x14ac:dyDescent="0.25">
      <c r="A39" s="345"/>
      <c r="B39" s="343"/>
      <c r="C39" s="121">
        <v>4.5</v>
      </c>
      <c r="D39" s="347"/>
      <c r="E39" s="124" t="s">
        <v>240</v>
      </c>
      <c r="G39" s="119"/>
    </row>
    <row r="40" spans="1:7" ht="15" customHeight="1" x14ac:dyDescent="0.25">
      <c r="A40" s="345" t="s">
        <v>178</v>
      </c>
      <c r="B40" s="343" t="s">
        <v>31</v>
      </c>
      <c r="C40" s="121">
        <v>16.5</v>
      </c>
      <c r="D40" s="348">
        <v>13304</v>
      </c>
      <c r="E40" s="117" t="s">
        <v>239</v>
      </c>
      <c r="G40" s="119"/>
    </row>
    <row r="41" spans="1:7" s="110" customFormat="1" ht="15" customHeight="1" x14ac:dyDescent="0.25">
      <c r="A41" s="345"/>
      <c r="B41" s="343"/>
      <c r="C41" s="121">
        <v>4.5</v>
      </c>
      <c r="D41" s="348"/>
      <c r="E41" s="124" t="s">
        <v>240</v>
      </c>
      <c r="G41" s="120"/>
    </row>
    <row r="42" spans="1:7" ht="15" customHeight="1" x14ac:dyDescent="0.25">
      <c r="A42" s="345" t="s">
        <v>180</v>
      </c>
      <c r="B42" s="343" t="s">
        <v>32</v>
      </c>
      <c r="C42" s="121">
        <v>16.5</v>
      </c>
      <c r="D42" s="347">
        <v>13306</v>
      </c>
      <c r="E42" s="117" t="s">
        <v>239</v>
      </c>
      <c r="G42" s="120"/>
    </row>
    <row r="43" spans="1:7" s="110" customFormat="1" ht="15" customHeight="1" x14ac:dyDescent="0.25">
      <c r="A43" s="345"/>
      <c r="B43" s="343"/>
      <c r="C43" s="121">
        <v>4.5</v>
      </c>
      <c r="D43" s="347"/>
      <c r="E43" s="124" t="s">
        <v>240</v>
      </c>
      <c r="G43" s="120"/>
    </row>
    <row r="44" spans="1:7" ht="15" customHeight="1" x14ac:dyDescent="0.25">
      <c r="A44" s="345" t="s">
        <v>181</v>
      </c>
      <c r="B44" s="343" t="s">
        <v>33</v>
      </c>
      <c r="C44" s="121">
        <v>16.5</v>
      </c>
      <c r="D44" s="347">
        <v>13308</v>
      </c>
      <c r="E44" s="117" t="s">
        <v>239</v>
      </c>
      <c r="G44" s="120"/>
    </row>
    <row r="45" spans="1:7" s="110" customFormat="1" ht="15" customHeight="1" x14ac:dyDescent="0.25">
      <c r="A45" s="345"/>
      <c r="B45" s="343"/>
      <c r="C45" s="121">
        <v>4.5</v>
      </c>
      <c r="D45" s="347"/>
      <c r="E45" s="124" t="s">
        <v>240</v>
      </c>
      <c r="G45" s="120"/>
    </row>
    <row r="46" spans="1:7" ht="15" customHeight="1" x14ac:dyDescent="0.25">
      <c r="A46" s="345" t="s">
        <v>182</v>
      </c>
      <c r="B46" s="343" t="s">
        <v>34</v>
      </c>
      <c r="C46" s="121">
        <v>16.5</v>
      </c>
      <c r="D46" s="347">
        <v>13310</v>
      </c>
      <c r="E46" s="117" t="s">
        <v>239</v>
      </c>
      <c r="G46" s="120"/>
    </row>
    <row r="47" spans="1:7" s="110" customFormat="1" ht="15" customHeight="1" x14ac:dyDescent="0.25">
      <c r="A47" s="345"/>
      <c r="B47" s="343"/>
      <c r="C47" s="121">
        <v>4.5</v>
      </c>
      <c r="D47" s="347"/>
      <c r="E47" s="124" t="s">
        <v>240</v>
      </c>
      <c r="G47" s="120"/>
    </row>
    <row r="48" spans="1:7" ht="15" customHeight="1" x14ac:dyDescent="0.25">
      <c r="A48" s="345" t="s">
        <v>183</v>
      </c>
      <c r="B48" s="343" t="s">
        <v>2</v>
      </c>
      <c r="C48" s="121">
        <v>30</v>
      </c>
      <c r="D48" s="348">
        <v>18500</v>
      </c>
      <c r="E48" s="117" t="s">
        <v>239</v>
      </c>
      <c r="G48" s="120"/>
    </row>
    <row r="49" spans="1:7" s="110" customFormat="1" ht="15" customHeight="1" x14ac:dyDescent="0.25">
      <c r="A49" s="345"/>
      <c r="B49" s="343"/>
      <c r="C49" s="121">
        <v>7.5</v>
      </c>
      <c r="D49" s="348"/>
      <c r="E49" s="124" t="s">
        <v>240</v>
      </c>
      <c r="G49" s="120"/>
    </row>
    <row r="50" spans="1:7" ht="15" customHeight="1" x14ac:dyDescent="0.25">
      <c r="A50" s="345" t="s">
        <v>184</v>
      </c>
      <c r="B50" s="343" t="s">
        <v>3</v>
      </c>
      <c r="C50" s="121">
        <v>30</v>
      </c>
      <c r="D50" s="347">
        <v>18502</v>
      </c>
      <c r="E50" s="117" t="s">
        <v>239</v>
      </c>
      <c r="G50" s="110"/>
    </row>
    <row r="51" spans="1:7" s="110" customFormat="1" ht="15" customHeight="1" x14ac:dyDescent="0.25">
      <c r="A51" s="345"/>
      <c r="B51" s="343"/>
      <c r="C51" s="121">
        <v>7.5</v>
      </c>
      <c r="D51" s="347"/>
      <c r="E51" s="124" t="s">
        <v>240</v>
      </c>
    </row>
    <row r="52" spans="1:7" ht="15" customHeight="1" x14ac:dyDescent="0.25">
      <c r="A52" s="345" t="s">
        <v>191</v>
      </c>
      <c r="B52" s="344" t="s">
        <v>79</v>
      </c>
      <c r="C52" s="121">
        <v>30</v>
      </c>
      <c r="D52" s="347">
        <v>18510</v>
      </c>
      <c r="E52" s="117" t="s">
        <v>239</v>
      </c>
    </row>
    <row r="53" spans="1:7" s="110" customFormat="1" ht="15" customHeight="1" x14ac:dyDescent="0.25">
      <c r="A53" s="345"/>
      <c r="B53" s="344"/>
      <c r="C53" s="121">
        <v>7.5</v>
      </c>
      <c r="D53" s="347"/>
      <c r="E53" s="124" t="s">
        <v>240</v>
      </c>
      <c r="G53"/>
    </row>
    <row r="54" spans="1:7" ht="15" customHeight="1" x14ac:dyDescent="0.25">
      <c r="A54" s="345" t="s">
        <v>190</v>
      </c>
      <c r="B54" s="344" t="s">
        <v>78</v>
      </c>
      <c r="D54" s="346">
        <v>60101</v>
      </c>
      <c r="E54" s="117" t="s">
        <v>243</v>
      </c>
    </row>
    <row r="55" spans="1:7" s="110" customFormat="1" ht="15" customHeight="1" x14ac:dyDescent="0.25">
      <c r="A55" s="345"/>
      <c r="B55" s="344"/>
      <c r="C55" s="121">
        <v>12</v>
      </c>
      <c r="D55" s="346"/>
      <c r="E55" s="124" t="s">
        <v>240</v>
      </c>
    </row>
    <row r="56" spans="1:7" ht="15" customHeight="1" x14ac:dyDescent="0.25">
      <c r="A56" s="345" t="s">
        <v>187</v>
      </c>
      <c r="B56" s="344" t="s">
        <v>126</v>
      </c>
      <c r="C56" s="121">
        <v>39</v>
      </c>
      <c r="D56" s="346">
        <v>60401</v>
      </c>
      <c r="E56" s="117" t="s">
        <v>243</v>
      </c>
      <c r="G56" s="110"/>
    </row>
    <row r="57" spans="1:7" s="110" customFormat="1" ht="15" customHeight="1" x14ac:dyDescent="0.25">
      <c r="A57" s="345"/>
      <c r="B57" s="344"/>
      <c r="C57" s="121">
        <v>3.75</v>
      </c>
      <c r="D57" s="346"/>
      <c r="E57" s="124" t="s">
        <v>240</v>
      </c>
    </row>
    <row r="58" spans="1:7" ht="15" customHeight="1" x14ac:dyDescent="0.25">
      <c r="A58" s="345" t="s">
        <v>189</v>
      </c>
      <c r="B58" s="344" t="s">
        <v>128</v>
      </c>
      <c r="C58" s="121">
        <v>39</v>
      </c>
      <c r="D58" s="346">
        <v>60402</v>
      </c>
      <c r="E58" s="117" t="s">
        <v>243</v>
      </c>
      <c r="G58" s="110"/>
    </row>
    <row r="59" spans="1:7" s="110" customFormat="1" ht="15" customHeight="1" x14ac:dyDescent="0.25">
      <c r="A59" s="345"/>
      <c r="B59" s="344"/>
      <c r="C59" s="121">
        <v>3.75</v>
      </c>
      <c r="D59" s="346"/>
      <c r="E59" s="124" t="s">
        <v>240</v>
      </c>
    </row>
    <row r="60" spans="1:7" ht="15" customHeight="1" x14ac:dyDescent="0.25">
      <c r="A60" s="345" t="s">
        <v>188</v>
      </c>
      <c r="B60" s="344" t="s">
        <v>127</v>
      </c>
      <c r="C60" s="121">
        <v>39</v>
      </c>
      <c r="D60" s="346">
        <v>60403</v>
      </c>
      <c r="E60" s="117" t="s">
        <v>243</v>
      </c>
    </row>
    <row r="61" spans="1:7" s="110" customFormat="1" ht="15" customHeight="1" x14ac:dyDescent="0.25">
      <c r="A61" s="345"/>
      <c r="B61" s="344"/>
      <c r="C61" s="121">
        <v>3.75</v>
      </c>
      <c r="D61" s="346"/>
      <c r="E61" s="124" t="s">
        <v>240</v>
      </c>
      <c r="G61"/>
    </row>
    <row r="62" spans="1:7" ht="15" customHeight="1" x14ac:dyDescent="0.25">
      <c r="A62" s="345" t="s">
        <v>217</v>
      </c>
      <c r="B62" s="344" t="s">
        <v>37</v>
      </c>
      <c r="C62" s="121">
        <v>17.25</v>
      </c>
      <c r="D62" s="347">
        <v>46244</v>
      </c>
      <c r="E62" s="117" t="s">
        <v>240</v>
      </c>
    </row>
    <row r="63" spans="1:7" s="110" customFormat="1" ht="15" customHeight="1" x14ac:dyDescent="0.25">
      <c r="A63" s="345"/>
      <c r="B63" s="344"/>
      <c r="C63" s="119">
        <v>3.45</v>
      </c>
      <c r="D63" s="347"/>
      <c r="E63" s="124" t="s">
        <v>242</v>
      </c>
      <c r="G63"/>
    </row>
    <row r="64" spans="1:7" ht="15" customHeight="1" x14ac:dyDescent="0.25">
      <c r="A64" s="101" t="s">
        <v>221</v>
      </c>
      <c r="B64" s="127" t="s">
        <v>83</v>
      </c>
      <c r="C64" s="119">
        <v>4.8</v>
      </c>
      <c r="D64" s="114">
        <v>46237</v>
      </c>
      <c r="E64" s="100" t="s">
        <v>13</v>
      </c>
    </row>
    <row r="65" spans="1:7" ht="15" customHeight="1" x14ac:dyDescent="0.25">
      <c r="A65" s="101" t="s">
        <v>185</v>
      </c>
      <c r="B65" s="127" t="s">
        <v>124</v>
      </c>
      <c r="C65" s="122">
        <v>5.55</v>
      </c>
      <c r="D65" s="114">
        <v>46268</v>
      </c>
      <c r="E65" s="100" t="s">
        <v>13</v>
      </c>
    </row>
    <row r="66" spans="1:7" ht="15" customHeight="1" x14ac:dyDescent="0.25">
      <c r="A66" s="101" t="s">
        <v>208</v>
      </c>
      <c r="B66" s="127" t="s">
        <v>143</v>
      </c>
      <c r="C66" s="122">
        <v>12.65</v>
      </c>
      <c r="D66" s="123">
        <v>46269</v>
      </c>
      <c r="E66" s="100" t="s">
        <v>13</v>
      </c>
    </row>
    <row r="67" spans="1:7" ht="15" customHeight="1" x14ac:dyDescent="0.25">
      <c r="A67" s="101" t="s">
        <v>209</v>
      </c>
      <c r="B67" s="127" t="s">
        <v>142</v>
      </c>
      <c r="C67" s="122">
        <v>20.55</v>
      </c>
      <c r="D67" s="123">
        <v>46270</v>
      </c>
      <c r="E67" s="100" t="s">
        <v>13</v>
      </c>
    </row>
    <row r="68" spans="1:7" ht="15" customHeight="1" x14ac:dyDescent="0.25">
      <c r="A68" s="101" t="s">
        <v>186</v>
      </c>
      <c r="B68" s="127" t="s">
        <v>125</v>
      </c>
      <c r="C68" s="122">
        <v>7.25</v>
      </c>
      <c r="D68" s="114">
        <v>46271</v>
      </c>
      <c r="E68" s="100" t="s">
        <v>13</v>
      </c>
    </row>
    <row r="69" spans="1:7" ht="15" customHeight="1" x14ac:dyDescent="0.25">
      <c r="A69" s="101" t="s">
        <v>210</v>
      </c>
      <c r="B69" s="127" t="s">
        <v>144</v>
      </c>
      <c r="C69" s="122">
        <v>9.4</v>
      </c>
      <c r="D69" s="123">
        <v>46272</v>
      </c>
      <c r="E69" s="100" t="s">
        <v>13</v>
      </c>
    </row>
    <row r="70" spans="1:7" ht="15" customHeight="1" x14ac:dyDescent="0.25">
      <c r="A70" s="101" t="s">
        <v>211</v>
      </c>
      <c r="B70" s="127" t="s">
        <v>145</v>
      </c>
      <c r="C70" s="122">
        <v>9.4</v>
      </c>
      <c r="D70" s="123">
        <v>46273</v>
      </c>
      <c r="E70" s="100" t="s">
        <v>13</v>
      </c>
    </row>
    <row r="71" spans="1:7" ht="15" customHeight="1" x14ac:dyDescent="0.25">
      <c r="A71" s="101" t="s">
        <v>216</v>
      </c>
      <c r="B71" s="127" t="s">
        <v>147</v>
      </c>
      <c r="C71" s="122">
        <v>18</v>
      </c>
      <c r="D71" s="123">
        <v>46274</v>
      </c>
      <c r="E71" s="100" t="s">
        <v>13</v>
      </c>
    </row>
    <row r="72" spans="1:7" s="110" customFormat="1" ht="15" customHeight="1" x14ac:dyDescent="0.25">
      <c r="A72" s="101" t="s">
        <v>219</v>
      </c>
      <c r="B72" s="127" t="s">
        <v>148</v>
      </c>
      <c r="C72" s="122">
        <v>14.25</v>
      </c>
      <c r="D72" s="123">
        <v>46275</v>
      </c>
      <c r="E72" s="100" t="s">
        <v>13</v>
      </c>
      <c r="G72"/>
    </row>
    <row r="73" spans="1:7" s="110" customFormat="1" ht="15" customHeight="1" x14ac:dyDescent="0.25">
      <c r="A73" s="101" t="s">
        <v>220</v>
      </c>
      <c r="B73" s="127" t="s">
        <v>149</v>
      </c>
      <c r="C73" s="122">
        <v>9</v>
      </c>
      <c r="D73" s="123">
        <v>46276</v>
      </c>
      <c r="E73" s="100" t="s">
        <v>13</v>
      </c>
      <c r="G73"/>
    </row>
    <row r="74" spans="1:7" ht="15" customHeight="1" x14ac:dyDescent="0.25">
      <c r="A74" s="101" t="s">
        <v>201</v>
      </c>
      <c r="B74" s="127" t="s">
        <v>238</v>
      </c>
      <c r="C74" s="119">
        <v>16.5</v>
      </c>
      <c r="D74" s="114" t="s">
        <v>8</v>
      </c>
      <c r="E74" s="100" t="s">
        <v>13</v>
      </c>
    </row>
    <row r="75" spans="1:7" s="110" customFormat="1" ht="15" customHeight="1" x14ac:dyDescent="0.25">
      <c r="A75" s="101" t="s">
        <v>198</v>
      </c>
      <c r="B75" s="127" t="s">
        <v>197</v>
      </c>
      <c r="C75" s="119">
        <v>31</v>
      </c>
      <c r="D75" s="114" t="s">
        <v>88</v>
      </c>
      <c r="E75" s="100" t="s">
        <v>13</v>
      </c>
      <c r="G75"/>
    </row>
    <row r="76" spans="1:7" s="110" customFormat="1" ht="15" customHeight="1" x14ac:dyDescent="0.25">
      <c r="A76" s="101" t="s">
        <v>199</v>
      </c>
      <c r="B76" s="127" t="s">
        <v>132</v>
      </c>
      <c r="C76" s="119">
        <v>23</v>
      </c>
      <c r="D76" s="116" t="s">
        <v>7</v>
      </c>
      <c r="E76" s="100" t="s">
        <v>13</v>
      </c>
      <c r="G76"/>
    </row>
    <row r="77" spans="1:7" ht="15" customHeight="1" x14ac:dyDescent="0.25">
      <c r="A77" s="101" t="s">
        <v>200</v>
      </c>
      <c r="B77" s="127" t="s">
        <v>133</v>
      </c>
      <c r="C77" s="119">
        <v>25.5</v>
      </c>
      <c r="D77" s="114" t="s">
        <v>223</v>
      </c>
      <c r="E77" s="100" t="s">
        <v>13</v>
      </c>
    </row>
    <row r="78" spans="1:7" ht="15" customHeight="1" x14ac:dyDescent="0.25">
      <c r="A78" s="101" t="s">
        <v>167</v>
      </c>
      <c r="B78" s="127" t="s">
        <v>110</v>
      </c>
      <c r="C78" s="121">
        <v>24</v>
      </c>
      <c r="D78" s="114">
        <v>18612</v>
      </c>
      <c r="E78" s="100" t="s">
        <v>13</v>
      </c>
    </row>
    <row r="79" spans="1:7" ht="15" customHeight="1" x14ac:dyDescent="0.25">
      <c r="A79" s="101" t="s">
        <v>168</v>
      </c>
      <c r="B79" s="127" t="s">
        <v>111</v>
      </c>
      <c r="C79" s="121">
        <v>24</v>
      </c>
      <c r="D79" s="114">
        <v>18613</v>
      </c>
      <c r="E79" s="100" t="s">
        <v>13</v>
      </c>
    </row>
    <row r="80" spans="1:7" s="110" customFormat="1" ht="15" customHeight="1" x14ac:dyDescent="0.25">
      <c r="A80" s="101" t="s">
        <v>203</v>
      </c>
      <c r="B80" s="127" t="s">
        <v>136</v>
      </c>
      <c r="C80" s="119">
        <v>14.399999999999999</v>
      </c>
      <c r="D80" s="114" t="s">
        <v>229</v>
      </c>
      <c r="E80" s="100" t="s">
        <v>13</v>
      </c>
      <c r="G80"/>
    </row>
    <row r="81" spans="1:7" s="110" customFormat="1" ht="15" customHeight="1" x14ac:dyDescent="0.25">
      <c r="A81" s="101" t="s">
        <v>204</v>
      </c>
      <c r="B81" s="127" t="s">
        <v>137</v>
      </c>
      <c r="C81" s="119">
        <v>14.399999999999999</v>
      </c>
      <c r="D81" s="114" t="s">
        <v>230</v>
      </c>
      <c r="E81" s="100" t="s">
        <v>13</v>
      </c>
      <c r="G81"/>
    </row>
    <row r="82" spans="1:7" s="110" customFormat="1" ht="15" customHeight="1" x14ac:dyDescent="0.25">
      <c r="A82" s="101" t="s">
        <v>193</v>
      </c>
      <c r="B82" s="127" t="s">
        <v>35</v>
      </c>
      <c r="C82" s="119">
        <v>12</v>
      </c>
      <c r="D82" s="114" t="s">
        <v>224</v>
      </c>
      <c r="E82" s="100" t="s">
        <v>13</v>
      </c>
      <c r="G82"/>
    </row>
    <row r="83" spans="1:7" s="110" customFormat="1" ht="15" customHeight="1" x14ac:dyDescent="0.25">
      <c r="A83" s="101" t="s">
        <v>218</v>
      </c>
      <c r="B83" s="127" t="s">
        <v>82</v>
      </c>
      <c r="C83" s="119">
        <v>5.4</v>
      </c>
      <c r="D83" s="114" t="s">
        <v>87</v>
      </c>
      <c r="E83" s="100" t="s">
        <v>13</v>
      </c>
      <c r="G83"/>
    </row>
    <row r="84" spans="1:7" s="110" customFormat="1" ht="15" customHeight="1" x14ac:dyDescent="0.25">
      <c r="A84" s="101" t="s">
        <v>195</v>
      </c>
      <c r="B84" s="127" t="s">
        <v>130</v>
      </c>
      <c r="C84" s="119">
        <v>10.799999999999999</v>
      </c>
      <c r="D84" s="114" t="s">
        <v>227</v>
      </c>
      <c r="E84" s="100" t="s">
        <v>13</v>
      </c>
      <c r="G84"/>
    </row>
    <row r="85" spans="1:7" ht="15" customHeight="1" x14ac:dyDescent="0.25">
      <c r="A85" s="101" t="s">
        <v>192</v>
      </c>
      <c r="B85" s="127" t="s">
        <v>80</v>
      </c>
      <c r="C85" s="119">
        <v>3.6</v>
      </c>
      <c r="D85" s="114" t="s">
        <v>86</v>
      </c>
      <c r="E85" s="100" t="s">
        <v>13</v>
      </c>
    </row>
    <row r="86" spans="1:7" ht="15" customHeight="1" x14ac:dyDescent="0.25">
      <c r="A86" s="101" t="s">
        <v>222</v>
      </c>
      <c r="B86" s="127" t="s">
        <v>150</v>
      </c>
      <c r="C86" s="119">
        <v>3.5999999999999996</v>
      </c>
      <c r="D86" s="114" t="s">
        <v>235</v>
      </c>
      <c r="E86" s="100" t="s">
        <v>13</v>
      </c>
    </row>
    <row r="87" spans="1:7" ht="15" customHeight="1" x14ac:dyDescent="0.25">
      <c r="A87" s="101" t="s">
        <v>205</v>
      </c>
      <c r="B87" s="127" t="s">
        <v>139</v>
      </c>
      <c r="C87" s="119">
        <v>7.1999999999999993</v>
      </c>
      <c r="D87" s="114" t="s">
        <v>233</v>
      </c>
      <c r="E87" s="100" t="s">
        <v>13</v>
      </c>
    </row>
    <row r="88" spans="1:7" ht="15" customHeight="1" x14ac:dyDescent="0.25">
      <c r="A88" s="101" t="s">
        <v>213</v>
      </c>
      <c r="B88" s="127" t="s">
        <v>212</v>
      </c>
      <c r="C88" s="119">
        <v>12</v>
      </c>
      <c r="D88" s="114" t="s">
        <v>234</v>
      </c>
      <c r="E88" s="100" t="s">
        <v>13</v>
      </c>
    </row>
    <row r="89" spans="1:7" ht="15" customHeight="1" x14ac:dyDescent="0.25">
      <c r="A89" s="101" t="s">
        <v>215</v>
      </c>
      <c r="B89" s="127" t="s">
        <v>36</v>
      </c>
      <c r="C89" s="119">
        <v>10.8</v>
      </c>
      <c r="D89" s="114" t="s">
        <v>49</v>
      </c>
      <c r="E89" s="100" t="s">
        <v>13</v>
      </c>
    </row>
    <row r="90" spans="1:7" ht="15" customHeight="1" x14ac:dyDescent="0.25">
      <c r="A90" s="101" t="s">
        <v>214</v>
      </c>
      <c r="B90" s="127" t="s">
        <v>146</v>
      </c>
      <c r="C90" s="119">
        <v>6</v>
      </c>
      <c r="D90" s="114" t="s">
        <v>236</v>
      </c>
      <c r="E90" s="100" t="s">
        <v>13</v>
      </c>
    </row>
    <row r="91" spans="1:7" ht="15" customHeight="1" x14ac:dyDescent="0.25">
      <c r="A91" s="101" t="s">
        <v>196</v>
      </c>
      <c r="B91" s="127" t="s">
        <v>131</v>
      </c>
      <c r="C91" s="119">
        <v>35.4</v>
      </c>
      <c r="D91" s="114" t="s">
        <v>225</v>
      </c>
      <c r="E91" s="100" t="s">
        <v>13</v>
      </c>
    </row>
    <row r="92" spans="1:7" ht="15" customHeight="1" x14ac:dyDescent="0.25">
      <c r="A92" s="101" t="s">
        <v>207</v>
      </c>
      <c r="B92" s="127" t="s">
        <v>140</v>
      </c>
      <c r="C92" s="119">
        <v>10.799999999999999</v>
      </c>
      <c r="D92" s="114" t="s">
        <v>232</v>
      </c>
      <c r="E92" s="100" t="s">
        <v>13</v>
      </c>
    </row>
    <row r="93" spans="1:7" ht="15" customHeight="1" x14ac:dyDescent="0.25">
      <c r="A93" s="101" t="s">
        <v>202</v>
      </c>
      <c r="B93" s="127" t="s">
        <v>135</v>
      </c>
      <c r="C93" s="119">
        <v>10.799999999999999</v>
      </c>
      <c r="D93" s="114" t="s">
        <v>228</v>
      </c>
      <c r="E93" s="100" t="s">
        <v>13</v>
      </c>
    </row>
    <row r="94" spans="1:7" ht="15" customHeight="1" x14ac:dyDescent="0.25">
      <c r="A94" s="101" t="s">
        <v>194</v>
      </c>
      <c r="B94" s="127" t="s">
        <v>129</v>
      </c>
      <c r="C94" s="119">
        <v>4.8</v>
      </c>
      <c r="D94" s="114" t="s">
        <v>226</v>
      </c>
      <c r="E94" s="100" t="s">
        <v>13</v>
      </c>
    </row>
    <row r="95" spans="1:7" ht="15" customHeight="1" x14ac:dyDescent="0.25">
      <c r="A95" s="101" t="s">
        <v>206</v>
      </c>
      <c r="B95" s="127" t="s">
        <v>138</v>
      </c>
      <c r="C95" s="119">
        <v>9.6</v>
      </c>
      <c r="D95" s="114" t="s">
        <v>231</v>
      </c>
      <c r="E95" s="100" t="s">
        <v>13</v>
      </c>
    </row>
  </sheetData>
  <mergeCells count="93">
    <mergeCell ref="D62:D63"/>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52:D53"/>
    <mergeCell ref="D54:D55"/>
    <mergeCell ref="D56:D57"/>
    <mergeCell ref="D58:D59"/>
    <mergeCell ref="D60:D61"/>
    <mergeCell ref="D42:D43"/>
    <mergeCell ref="D44:D45"/>
    <mergeCell ref="D46:D47"/>
    <mergeCell ref="D48:D49"/>
    <mergeCell ref="D50:D51"/>
    <mergeCell ref="D32:D33"/>
    <mergeCell ref="D34:D35"/>
    <mergeCell ref="D36:D37"/>
    <mergeCell ref="D38:D39"/>
    <mergeCell ref="D40:D41"/>
    <mergeCell ref="A62:A63"/>
    <mergeCell ref="A40:A41"/>
    <mergeCell ref="A42:A43"/>
    <mergeCell ref="A44:A45"/>
    <mergeCell ref="A46:A47"/>
    <mergeCell ref="A48:A49"/>
    <mergeCell ref="A50:A51"/>
    <mergeCell ref="A52:A53"/>
    <mergeCell ref="A54:A55"/>
    <mergeCell ref="A56:A57"/>
    <mergeCell ref="A58:A59"/>
    <mergeCell ref="A60:A61"/>
    <mergeCell ref="A38:A39"/>
    <mergeCell ref="A16:A17"/>
    <mergeCell ref="A18:A19"/>
    <mergeCell ref="A20:A21"/>
    <mergeCell ref="A22:A23"/>
    <mergeCell ref="A24:A25"/>
    <mergeCell ref="A26:A27"/>
    <mergeCell ref="A28:A29"/>
    <mergeCell ref="A30:A31"/>
    <mergeCell ref="A32:A33"/>
    <mergeCell ref="A34:A35"/>
    <mergeCell ref="A36:A37"/>
    <mergeCell ref="A12:A13"/>
    <mergeCell ref="A14:A15"/>
    <mergeCell ref="B2:B3"/>
    <mergeCell ref="B4:B5"/>
    <mergeCell ref="B6:B7"/>
    <mergeCell ref="B8:B9"/>
    <mergeCell ref="B10:B11"/>
    <mergeCell ref="B12:B13"/>
    <mergeCell ref="B14:B15"/>
    <mergeCell ref="A2:A3"/>
    <mergeCell ref="A4:A5"/>
    <mergeCell ref="A6:A7"/>
    <mergeCell ref="A8:A9"/>
    <mergeCell ref="A10:A11"/>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58:B59"/>
    <mergeCell ref="B60:B61"/>
    <mergeCell ref="B62:B63"/>
    <mergeCell ref="B48:B49"/>
    <mergeCell ref="B50:B51"/>
    <mergeCell ref="B52:B53"/>
    <mergeCell ref="B54:B55"/>
    <mergeCell ref="B56:B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Enter Orders Here</vt:lpstr>
      <vt:lpstr>Maximize Profits</vt:lpstr>
      <vt:lpstr>Profit Summary</vt:lpstr>
      <vt:lpstr>Order Summary</vt:lpstr>
      <vt:lpstr>Office Use Only</vt:lpstr>
      <vt:lpstr>Sheet1</vt:lpstr>
      <vt:lpstr>'Enter Orders Here'!Print_Area</vt:lpstr>
      <vt:lpstr>Instructions!Print_Area</vt:lpstr>
      <vt:lpstr>'Maximize Profits'!Print_Area</vt:lpstr>
      <vt:lpstr>'Order Summary'!Print_Area</vt:lpstr>
      <vt:lpstr>'Profit Summary'!Print_Area</vt:lpstr>
      <vt:lpstr>'Enter Orders Here'!Print_Titles</vt:lpstr>
    </vt:vector>
  </TitlesOfParts>
  <Company>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rforni</cp:lastModifiedBy>
  <cp:lastPrinted>2013-11-20T21:16:02Z</cp:lastPrinted>
  <dcterms:created xsi:type="dcterms:W3CDTF">2010-12-01T16:25:52Z</dcterms:created>
  <dcterms:modified xsi:type="dcterms:W3CDTF">2013-11-20T21:46:18Z</dcterms:modified>
</cp:coreProperties>
</file>